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1720" windowHeight="11955" activeTab="2"/>
  </bookViews>
  <sheets>
    <sheet name="додаток 1" sheetId="10" r:id="rId1"/>
    <sheet name="додаток 2" sheetId="2" r:id="rId2"/>
    <sheet name="додаток 3" sheetId="7" r:id="rId3"/>
    <sheet name="Лист1" sheetId="12" r:id="rId4"/>
  </sheets>
  <externalReferences>
    <externalReference r:id="rId5"/>
    <externalReference r:id="rId6"/>
  </externalReferences>
  <calcPr calcId="125725"/>
</workbook>
</file>

<file path=xl/calcChain.xml><?xml version="1.0" encoding="utf-8"?>
<calcChain xmlns="http://schemas.openxmlformats.org/spreadsheetml/2006/main">
  <c r="J34" i="2"/>
  <c r="J30"/>
  <c r="N30"/>
  <c r="J14"/>
  <c r="D27" i="10"/>
  <c r="E27" s="1"/>
  <c r="C29"/>
  <c r="D29"/>
  <c r="C31"/>
  <c r="C30"/>
  <c r="E33"/>
  <c r="F33"/>
  <c r="D33"/>
  <c r="D35"/>
  <c r="E35"/>
  <c r="F35"/>
  <c r="C36"/>
  <c r="C35" s="1"/>
  <c r="C24"/>
  <c r="C23"/>
  <c r="D22"/>
  <c r="E22"/>
  <c r="F22"/>
  <c r="E17"/>
  <c r="F17"/>
  <c r="D17"/>
  <c r="C18"/>
  <c r="C19"/>
  <c r="D20"/>
  <c r="E20"/>
  <c r="F20"/>
  <c r="C20"/>
  <c r="C21"/>
  <c r="N34" i="2"/>
  <c r="N17"/>
  <c r="F44" i="7"/>
  <c r="I37"/>
  <c r="I38"/>
  <c r="F37"/>
  <c r="F42"/>
  <c r="I42" s="1"/>
  <c r="E57" i="2"/>
  <c r="C22" i="10" l="1"/>
  <c r="C17"/>
  <c r="I53" i="7" l="1"/>
  <c r="F52"/>
  <c r="I52" s="1"/>
  <c r="I51"/>
  <c r="I50"/>
  <c r="F50"/>
  <c r="F48"/>
  <c r="I48" s="1"/>
  <c r="I47"/>
  <c r="F46"/>
  <c r="I46" s="1"/>
  <c r="I45"/>
  <c r="I43"/>
  <c r="I41"/>
  <c r="I40"/>
  <c r="F39"/>
  <c r="I39" s="1"/>
  <c r="I36"/>
  <c r="I35"/>
  <c r="I34"/>
  <c r="F33"/>
  <c r="I44" s="1"/>
  <c r="I30"/>
  <c r="F29"/>
  <c r="I29" s="1"/>
  <c r="I28"/>
  <c r="F27"/>
  <c r="I27" s="1"/>
  <c r="I26"/>
  <c r="F25"/>
  <c r="F31" s="1"/>
  <c r="I31" s="1"/>
  <c r="F24"/>
  <c r="I24" s="1"/>
  <c r="I22"/>
  <c r="I21"/>
  <c r="I20"/>
  <c r="I19"/>
  <c r="I18"/>
  <c r="I14"/>
  <c r="I13"/>
  <c r="F12"/>
  <c r="F15" s="1"/>
  <c r="P67" i="2"/>
  <c r="O67"/>
  <c r="N67"/>
  <c r="M67"/>
  <c r="L67"/>
  <c r="K67"/>
  <c r="J67"/>
  <c r="H67"/>
  <c r="G67"/>
  <c r="E67"/>
  <c r="N62"/>
  <c r="J62" s="1"/>
  <c r="P62" s="1"/>
  <c r="E62"/>
  <c r="N61"/>
  <c r="J61" s="1"/>
  <c r="P61" s="1"/>
  <c r="E61"/>
  <c r="N60"/>
  <c r="J60" s="1"/>
  <c r="E60"/>
  <c r="O59"/>
  <c r="N59"/>
  <c r="M59"/>
  <c r="L59"/>
  <c r="K59"/>
  <c r="I59"/>
  <c r="H59"/>
  <c r="G59"/>
  <c r="F59"/>
  <c r="E59"/>
  <c r="N57"/>
  <c r="J57"/>
  <c r="J56" s="1"/>
  <c r="O56"/>
  <c r="N56"/>
  <c r="M56"/>
  <c r="L56"/>
  <c r="K56"/>
  <c r="H56"/>
  <c r="G56"/>
  <c r="F56"/>
  <c r="E56"/>
  <c r="N54"/>
  <c r="N52" s="1"/>
  <c r="J54"/>
  <c r="P54" s="1"/>
  <c r="E54"/>
  <c r="J53"/>
  <c r="P53" s="1"/>
  <c r="P52" s="1"/>
  <c r="O52"/>
  <c r="M52"/>
  <c r="L52"/>
  <c r="K52"/>
  <c r="H52"/>
  <c r="G52"/>
  <c r="F52"/>
  <c r="E52"/>
  <c r="E50"/>
  <c r="P50" s="1"/>
  <c r="P49" s="1"/>
  <c r="O49"/>
  <c r="N49"/>
  <c r="M49"/>
  <c r="L49"/>
  <c r="K49"/>
  <c r="J49"/>
  <c r="H49"/>
  <c r="G49"/>
  <c r="F49"/>
  <c r="P47"/>
  <c r="P45" s="1"/>
  <c r="N47"/>
  <c r="J47"/>
  <c r="E47"/>
  <c r="P46"/>
  <c r="E46"/>
  <c r="O45"/>
  <c r="N45"/>
  <c r="M45"/>
  <c r="L45"/>
  <c r="K45"/>
  <c r="J45"/>
  <c r="H45"/>
  <c r="G45"/>
  <c r="F45"/>
  <c r="E45"/>
  <c r="E43"/>
  <c r="P43" s="1"/>
  <c r="P42" s="1"/>
  <c r="O42"/>
  <c r="N42"/>
  <c r="M42"/>
  <c r="L42"/>
  <c r="K42"/>
  <c r="J42"/>
  <c r="H42"/>
  <c r="G42"/>
  <c r="F42"/>
  <c r="E42"/>
  <c r="N40"/>
  <c r="J40" s="1"/>
  <c r="J39" s="1"/>
  <c r="O39"/>
  <c r="M39"/>
  <c r="L39"/>
  <c r="K39"/>
  <c r="H39"/>
  <c r="G39"/>
  <c r="E39"/>
  <c r="E37"/>
  <c r="P37" s="1"/>
  <c r="P36" s="1"/>
  <c r="O36"/>
  <c r="N36"/>
  <c r="M36"/>
  <c r="L36"/>
  <c r="K36"/>
  <c r="J36"/>
  <c r="H36"/>
  <c r="G36"/>
  <c r="F36"/>
  <c r="P34"/>
  <c r="P33" s="1"/>
  <c r="E34"/>
  <c r="O33"/>
  <c r="N33"/>
  <c r="M33"/>
  <c r="L33"/>
  <c r="K33"/>
  <c r="J33"/>
  <c r="H33"/>
  <c r="G33"/>
  <c r="F33"/>
  <c r="E33"/>
  <c r="E31"/>
  <c r="P31" s="1"/>
  <c r="P30"/>
  <c r="E30"/>
  <c r="P29"/>
  <c r="N29"/>
  <c r="J29"/>
  <c r="E29"/>
  <c r="P28"/>
  <c r="N28"/>
  <c r="J28"/>
  <c r="N27"/>
  <c r="N25" s="1"/>
  <c r="J27"/>
  <c r="P27" s="1"/>
  <c r="N26"/>
  <c r="J26"/>
  <c r="J25" s="1"/>
  <c r="O25"/>
  <c r="M25"/>
  <c r="L25"/>
  <c r="K25"/>
  <c r="I25"/>
  <c r="I65" s="1"/>
  <c r="H25"/>
  <c r="G25"/>
  <c r="F25"/>
  <c r="E25"/>
  <c r="P23"/>
  <c r="E23"/>
  <c r="F22"/>
  <c r="E22"/>
  <c r="P22" s="1"/>
  <c r="K21"/>
  <c r="J21"/>
  <c r="J19" s="1"/>
  <c r="F21"/>
  <c r="E21" s="1"/>
  <c r="P21" s="1"/>
  <c r="E20"/>
  <c r="P20" s="1"/>
  <c r="O19"/>
  <c r="N19"/>
  <c r="M19"/>
  <c r="L19"/>
  <c r="L65" s="1"/>
  <c r="L69" s="1"/>
  <c r="K19"/>
  <c r="H19"/>
  <c r="G19"/>
  <c r="J17"/>
  <c r="P17" s="1"/>
  <c r="P16" s="1"/>
  <c r="E17"/>
  <c r="O16"/>
  <c r="N16"/>
  <c r="M16"/>
  <c r="L16"/>
  <c r="K16"/>
  <c r="H16"/>
  <c r="G16"/>
  <c r="F16"/>
  <c r="E16"/>
  <c r="N14"/>
  <c r="E14"/>
  <c r="E13" s="1"/>
  <c r="O13"/>
  <c r="N13"/>
  <c r="M13"/>
  <c r="M65" s="1"/>
  <c r="M69" s="1"/>
  <c r="L13"/>
  <c r="K13"/>
  <c r="K65" s="1"/>
  <c r="J13"/>
  <c r="H13"/>
  <c r="H65" s="1"/>
  <c r="H69" s="1"/>
  <c r="G13"/>
  <c r="G65" s="1"/>
  <c r="G69" s="1"/>
  <c r="F13"/>
  <c r="C33" i="10"/>
  <c r="F29"/>
  <c r="E29"/>
  <c r="C26"/>
  <c r="P57" i="2" l="1"/>
  <c r="P56" s="1"/>
  <c r="J16"/>
  <c r="K69"/>
  <c r="N39"/>
  <c r="N65" s="1"/>
  <c r="N69" s="1"/>
  <c r="O65"/>
  <c r="O69" s="1"/>
  <c r="F17" i="7"/>
  <c r="I17" s="1"/>
  <c r="F54"/>
  <c r="I54" s="1"/>
  <c r="I12"/>
  <c r="I15"/>
  <c r="I33"/>
  <c r="I25"/>
  <c r="J59" i="2"/>
  <c r="P60"/>
  <c r="P59" s="1"/>
  <c r="P14"/>
  <c r="P13" s="1"/>
  <c r="F19"/>
  <c r="F65" s="1"/>
  <c r="P26"/>
  <c r="P25" s="1"/>
  <c r="E19"/>
  <c r="P19" s="1"/>
  <c r="P40"/>
  <c r="P39" s="1"/>
  <c r="J52"/>
  <c r="E36"/>
  <c r="E49"/>
  <c r="J65" l="1"/>
  <c r="J69" s="1"/>
  <c r="F11" i="7"/>
  <c r="I11" s="1"/>
  <c r="E65" i="2"/>
  <c r="P65"/>
  <c r="P69" s="1"/>
  <c r="E69" l="1"/>
  <c r="D34" i="10" l="1"/>
  <c r="D25"/>
  <c r="D16" s="1"/>
  <c r="D15" s="1"/>
  <c r="C71" i="12"/>
  <c r="D71"/>
  <c r="E71"/>
  <c r="F71"/>
  <c r="G71"/>
  <c r="H71"/>
  <c r="I71"/>
  <c r="B71"/>
  <c r="J59"/>
  <c r="J60"/>
  <c r="J61"/>
  <c r="J62"/>
  <c r="J63"/>
  <c r="J64"/>
  <c r="J65"/>
  <c r="J66"/>
  <c r="J67"/>
  <c r="J68"/>
  <c r="J69"/>
  <c r="J70"/>
  <c r="J72"/>
  <c r="J73"/>
  <c r="J30"/>
  <c r="J31"/>
  <c r="J32"/>
  <c r="J33"/>
  <c r="J34"/>
  <c r="J35"/>
  <c r="J36"/>
  <c r="J37"/>
  <c r="J38"/>
  <c r="J39"/>
  <c r="J40"/>
  <c r="J41"/>
  <c r="J42"/>
  <c r="J44"/>
  <c r="J45"/>
  <c r="J46"/>
  <c r="J47"/>
  <c r="J48"/>
  <c r="J49"/>
  <c r="J50"/>
  <c r="J51"/>
  <c r="J52"/>
  <c r="J53"/>
  <c r="J54"/>
  <c r="J55"/>
  <c r="J56"/>
  <c r="J57"/>
  <c r="J58"/>
  <c r="D32" i="10" l="1"/>
  <c r="D28" s="1"/>
  <c r="E34"/>
  <c r="C34" s="1"/>
  <c r="C32" s="1"/>
  <c r="C28" s="1"/>
  <c r="E25"/>
  <c r="E16" s="1"/>
  <c r="E15" s="1"/>
  <c r="F27"/>
  <c r="F25" s="1"/>
  <c r="F16" s="1"/>
  <c r="F15" s="1"/>
  <c r="C27"/>
  <c r="J71" i="12"/>
  <c r="J17"/>
  <c r="J18"/>
  <c r="J16"/>
  <c r="C25" i="10" l="1"/>
  <c r="C16" s="1"/>
  <c r="C15" s="1"/>
  <c r="F34"/>
  <c r="F32" s="1"/>
  <c r="F28" s="1"/>
  <c r="E32"/>
  <c r="E28" s="1"/>
  <c r="C20" i="12"/>
  <c r="D20"/>
  <c r="E20"/>
  <c r="F20"/>
  <c r="G20"/>
  <c r="H20"/>
  <c r="I20"/>
  <c r="B20"/>
  <c r="J4"/>
  <c r="J5"/>
  <c r="J6"/>
  <c r="J7"/>
  <c r="J8"/>
  <c r="J9"/>
  <c r="J10"/>
  <c r="J11"/>
  <c r="J12"/>
  <c r="J13"/>
  <c r="J14"/>
  <c r="J15"/>
  <c r="J19"/>
  <c r="J21"/>
  <c r="J22"/>
  <c r="J23"/>
  <c r="J24"/>
  <c r="J25"/>
  <c r="J26"/>
  <c r="J27"/>
  <c r="J28"/>
  <c r="J29"/>
  <c r="J3"/>
  <c r="J20" l="1"/>
</calcChain>
</file>

<file path=xl/sharedStrings.xml><?xml version="1.0" encoding="utf-8"?>
<sst xmlns="http://schemas.openxmlformats.org/spreadsheetml/2006/main" count="262" uniqueCount="202">
  <si>
    <t>Додаток № 1</t>
  </si>
  <si>
    <t>Код</t>
  </si>
  <si>
    <t>Загальний фонд</t>
  </si>
  <si>
    <t>Спеціальний фонд</t>
  </si>
  <si>
    <t>тис.грн.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</si>
  <si>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</si>
  <si>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</si>
  <si>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</si>
  <si>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</si>
  <si>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</si>
  <si>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</si>
  <si>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</si>
  <si>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</si>
  <si>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</si>
  <si>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</si>
  <si>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</si>
  <si>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Державне управління</t>
  </si>
  <si>
    <t>Освіта</t>
  </si>
  <si>
    <t>Соціальний захист та соціальне забезпечення</t>
  </si>
  <si>
    <t>Інші видатки на соціальний захист населення</t>
  </si>
  <si>
    <t>Житлово-комунальне господарство</t>
  </si>
  <si>
    <t>Благоустрій міст, сіл, селищ</t>
  </si>
  <si>
    <t>Культура і мистецтво</t>
  </si>
  <si>
    <t>Палаци і будинки культури, клуби та інші заклади клубного типу</t>
  </si>
  <si>
    <t>Засоби масової інформації</t>
  </si>
  <si>
    <t>Будівництво</t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</si>
  <si>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</si>
  <si>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</si>
  <si>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</si>
  <si>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</si>
  <si>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</si>
  <si>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</si>
  <si>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</si>
  <si>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</si>
  <si>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</si>
  <si>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</si>
  <si>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</si>
  <si>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</si>
  <si>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</si>
  <si>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</si>
  <si>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</si>
  <si>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</si>
  <si>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</si>
  <si>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</si>
  <si>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Будівництво ліній зовнішнього освітлення</t>
  </si>
  <si>
    <t>Усього по КЕКВ 3122</t>
  </si>
  <si>
    <t>Інші заходи у сфері автомобільного транспорту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</si>
  <si>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</si>
  <si>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(тис.грн.)/грн.</t>
  </si>
  <si>
    <t>Інші субвенції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</si>
  <si>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</si>
  <si>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</si>
  <si>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</si>
  <si>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</si>
  <si>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</si>
  <si>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</si>
  <si>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</si>
  <si>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</si>
  <si>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Зміни обсягів  депозитів і цінних паперів, що використовуються для управління ліквідністю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</si>
  <si>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</si>
  <si>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</si>
  <si>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</si>
  <si>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</si>
  <si>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</si>
  <si>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Кошти, що передаються із загального фонду бюджету до бюджету розвитку (спеціального фонду)</t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</si>
  <si>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</si>
  <si>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</si>
  <si>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</si>
  <si>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</si>
  <si>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</si>
  <si>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</si>
  <si>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</si>
  <si>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</si>
  <si>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</si>
  <si>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</si>
  <si>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</si>
  <si>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0910</t>
  </si>
  <si>
    <t>1090</t>
  </si>
  <si>
    <t>0620</t>
  </si>
  <si>
    <t>0828</t>
  </si>
  <si>
    <t>0100</t>
  </si>
  <si>
    <t>1000</t>
  </si>
  <si>
    <t>0830</t>
  </si>
  <si>
    <t>0540</t>
  </si>
  <si>
    <t>0180</t>
  </si>
  <si>
    <t>Внутрішнє фінансування</t>
  </si>
  <si>
    <t>Фінансування за рахунок зміни залишків коштів бюджетів</t>
  </si>
  <si>
    <t>Фінансування за рахунок залишків коштів на рахунках бюджетних установ</t>
  </si>
  <si>
    <t>1040</t>
  </si>
  <si>
    <t>0456</t>
  </si>
  <si>
    <t>0490</t>
  </si>
  <si>
    <t>0421</t>
  </si>
  <si>
    <t>0133</t>
  </si>
  <si>
    <t>Усього по КЕКВ 3210</t>
  </si>
  <si>
    <t>0610</t>
  </si>
  <si>
    <t>0160</t>
  </si>
  <si>
    <t>Проведення виборів депутатів місцевих рад та сільських, селищних, міських голів</t>
  </si>
  <si>
    <t>0320</t>
  </si>
  <si>
    <t>Усього по КЕКВ 3131</t>
  </si>
  <si>
    <t>Керівник секретаріату (секретар) ________________________ Д.О.Романенко</t>
  </si>
  <si>
    <t>Організація та проведення громадських робіт</t>
  </si>
  <si>
    <t>разом</t>
  </si>
  <si>
    <t>липень</t>
  </si>
  <si>
    <t>серпень</t>
  </si>
  <si>
    <t>доходи з.ф.</t>
  </si>
  <si>
    <t>вересень</t>
  </si>
  <si>
    <t>черв</t>
  </si>
  <si>
    <t>трав</t>
  </si>
  <si>
    <t>квіт</t>
  </si>
  <si>
    <t>бер</t>
  </si>
  <si>
    <t>лют</t>
  </si>
  <si>
    <t>210105 (07)</t>
  </si>
  <si>
    <t>січ</t>
  </si>
  <si>
    <t>жовт</t>
  </si>
  <si>
    <t>070101 (07)</t>
  </si>
  <si>
    <t>010116 (07)</t>
  </si>
  <si>
    <t>100203 (07)</t>
  </si>
  <si>
    <t>150101 (07)</t>
  </si>
  <si>
    <t>150101(07)</t>
  </si>
  <si>
    <t>100102 (07)</t>
  </si>
  <si>
    <t>серп</t>
  </si>
  <si>
    <t>210105 (01)</t>
  </si>
  <si>
    <t>010116 (02)</t>
  </si>
  <si>
    <t>рік</t>
  </si>
  <si>
    <t>070101(02)</t>
  </si>
  <si>
    <t>100203(03)</t>
  </si>
  <si>
    <t>110204(03)</t>
  </si>
  <si>
    <t>бюджету Сватівської міської ради на 2017 рік</t>
  </si>
  <si>
    <t>видатків бюджету Сватівської міської ради на 2017 рік</t>
  </si>
  <si>
    <t>0170</t>
  </si>
  <si>
    <t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та їх виконавчих комітетів</t>
  </si>
  <si>
    <t>1010</t>
  </si>
  <si>
    <t>Дошкільна освіта</t>
  </si>
  <si>
    <t>3000</t>
  </si>
  <si>
    <t>3400</t>
  </si>
  <si>
    <t>3240</t>
  </si>
  <si>
    <t>1050</t>
  </si>
  <si>
    <t>3160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</si>
  <si>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</si>
  <si>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3202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</si>
  <si>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</si>
  <si>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6000</t>
  </si>
  <si>
    <t>6021</t>
  </si>
  <si>
    <t xml:space="preserve">Капітальний ремонт житлового фонду </t>
  </si>
  <si>
    <t>6022</t>
  </si>
  <si>
    <r>
      <t>Капітальний ремонт житлового фонду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єднань співвласників багатоквартирних будинків</t>
    </r>
  </si>
  <si>
    <t>6051</t>
  </si>
  <si>
    <t>Забезпечення функціонування теплових мереж</t>
  </si>
  <si>
    <t>6052</t>
  </si>
  <si>
    <t>Забезпечення функціонування водопровідно-каналізаційне господарства</t>
  </si>
  <si>
    <t>6060</t>
  </si>
  <si>
    <t>6130</t>
  </si>
  <si>
    <t>Забезпечення функціонування комбінатів комунальних підприємств, районних виробничих об'єднань та інших підприємств, установ та організацій житлово-комунального господарства</t>
  </si>
  <si>
    <t>4000</t>
  </si>
  <si>
    <t>4090</t>
  </si>
  <si>
    <t>7200</t>
  </si>
  <si>
    <t>Підтримка періодичних видань (газет та журналів)</t>
  </si>
  <si>
    <t>Реалізація заходів щодо інвестиційного розвитку території</t>
  </si>
  <si>
    <t>Проведення заходів із землеустрою</t>
  </si>
  <si>
    <t>Транспорт, дорожнє господарство, зв'язок, телекомунікації та інформатика</t>
  </si>
  <si>
    <t>0451</t>
  </si>
  <si>
    <t>Утримання та розвиток інфраструктури доріг</t>
  </si>
  <si>
    <t>Інші послуги, пов'язані з економічною діяльністю</t>
  </si>
  <si>
    <t>0470</t>
  </si>
  <si>
    <t>Заходи з енергозбереження</t>
  </si>
  <si>
    <t>0512</t>
  </si>
  <si>
    <t>Запобігання та ліквідація надзвичайних ситуацій та наслідків стихійного лиха</t>
  </si>
  <si>
    <t>Видатки на запобігання та ліквідацію надзвичайних ситуацій та наслідків стихійного лиха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</si>
  <si>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2017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</si>
  <si>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>Придбання біотуалетів</t>
  </si>
  <si>
    <t>Придбання обладнання для дитячих майданчиків</t>
  </si>
  <si>
    <t>Реалізація заходів щодо інвестиційного розвитку територій</t>
  </si>
  <si>
    <t>Будівництво майданчиків для збору сміття (співфінансування)</t>
  </si>
  <si>
    <t>Будівництво асфальтобетонного міні-заводу (співфінансування)</t>
  </si>
  <si>
    <t>Будівництво тротуарів</t>
  </si>
  <si>
    <t>Капітальний ремонт житлового фонду</t>
  </si>
  <si>
    <t>Капітальний ремонт соціального житла для дітей-сиріт та дітей, позбавлених батьківського піклування</t>
  </si>
  <si>
    <r>
      <t>Капітальний ремонт житлового фонду об</t>
    </r>
    <r>
      <rPr>
        <b/>
        <i/>
        <sz val="7"/>
        <color theme="1"/>
        <rFont val="Calibri"/>
        <family val="2"/>
        <charset val="204"/>
      </rPr>
      <t>'</t>
    </r>
    <r>
      <rPr>
        <b/>
        <i/>
        <sz val="7"/>
        <color theme="1"/>
        <rFont val="Book Antiqua"/>
        <family val="1"/>
        <charset val="204"/>
      </rPr>
      <t>єднань співвласників багатоквартирних будинків</t>
    </r>
  </si>
  <si>
    <r>
      <t>Співфінансування капітального ремонту житлового фонду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єднань співвласників багатоквартирних будинків</t>
    </r>
  </si>
  <si>
    <t>Капремонт буд. № 3, № 12, № 13 на майд.Злагоди</t>
  </si>
  <si>
    <r>
      <t>Капітальний ремонт Меморіала Слави, Пам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яті та Скорботи</t>
    </r>
  </si>
  <si>
    <t>Капітальний ремонт кладок</t>
  </si>
  <si>
    <t>Капітальний ремонт ліній зовнішнього освітлення (співфінансування)</t>
  </si>
  <si>
    <t>Капітальний ремонт автодоріг (співфінансування)</t>
  </si>
  <si>
    <t>Капітальний ремонт ділянки дорогои на кв.Будівельника Забурдаєва</t>
  </si>
  <si>
    <t>Реконструкція полігону ТПВ (виготовлення проекту)</t>
  </si>
  <si>
    <t>Надання капітального трансферту КП "Сватове-тепло" на співфінансування проекту реконструкції котельної № 8</t>
  </si>
  <si>
    <t>Забезпечення функціонування водопровідно-каналізаційного господарства</t>
  </si>
  <si>
    <t>Надання капітального трансферту МКП "Сватівський водоканал" на придбання спецтехніки  (співфінансування)</t>
  </si>
  <si>
    <t>до рішення 11 сесії (7 скликання) від</t>
  </si>
  <si>
    <t>24.01.2017р. № 11/___</t>
  </si>
  <si>
    <t>Будівництво пішохідних переходів через р.Красна</t>
  </si>
  <si>
    <t>Капітальний ремонт стадіону "Нива"</t>
  </si>
  <si>
    <t>Дошкільні заклади</t>
  </si>
  <si>
    <t>Капітальний ремонт будівель КДНЗ (утеплення)</t>
  </si>
  <si>
    <t>Інше внутрішнє фінансування</t>
  </si>
  <si>
    <t>Одержано</t>
  </si>
  <si>
    <t>Повернено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</si>
  <si>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</si>
  <si>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</si>
  <si>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</si>
  <si>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коштів єдиного казначейського рахунку</t>
  </si>
</sst>
</file>

<file path=xl/styles.xml><?xml version="1.0" encoding="utf-8"?>
<styleSheet xmlns="http://schemas.openxmlformats.org/spreadsheetml/2006/main">
  <numFmts count="1">
    <numFmt numFmtId="164" formatCode="0.000"/>
  </numFmts>
  <fonts count="33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</font>
    <font>
      <b/>
      <i/>
      <sz val="7"/>
      <color theme="1"/>
      <name val="Book Antiqua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6"/>
      <color theme="1"/>
      <name val="Book Antiqua"/>
      <family val="1"/>
      <charset val="204"/>
    </font>
    <font>
      <b/>
      <i/>
      <sz val="7"/>
      <color theme="1"/>
      <name val="Calibri"/>
      <family val="2"/>
      <charset val="204"/>
    </font>
    <font>
      <i/>
      <sz val="9"/>
      <color theme="1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</cellStyleXfs>
  <cellXfs count="128">
    <xf numFmtId="0" fontId="0" fillId="0" borderId="0" xfId="0"/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1" fillId="0" borderId="1" xfId="0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horizontal="left" vertical="top"/>
    </xf>
    <xf numFmtId="0" fontId="21" fillId="0" borderId="1" xfId="0" applyNumberFormat="1" applyFont="1" applyFill="1" applyBorder="1" applyAlignment="1" applyProtection="1">
      <alignment vertical="top" wrapText="1"/>
    </xf>
    <xf numFmtId="0" fontId="23" fillId="0" borderId="1" xfId="0" applyNumberFormat="1" applyFont="1" applyFill="1" applyBorder="1" applyAlignment="1" applyProtection="1">
      <alignment horizontal="left" vertical="top"/>
    </xf>
    <xf numFmtId="0" fontId="23" fillId="0" borderId="1" xfId="0" applyNumberFormat="1" applyFont="1" applyFill="1" applyBorder="1" applyAlignment="1" applyProtection="1">
      <alignment vertical="top" wrapText="1"/>
    </xf>
    <xf numFmtId="0" fontId="24" fillId="0" borderId="1" xfId="0" applyNumberFormat="1" applyFont="1" applyFill="1" applyBorder="1" applyAlignment="1" applyProtection="1">
      <alignment horizontal="left" vertical="top"/>
    </xf>
    <xf numFmtId="0" fontId="24" fillId="0" borderId="1" xfId="0" applyNumberFormat="1" applyFont="1" applyFill="1" applyBorder="1" applyAlignment="1" applyProtection="1">
      <alignment vertical="top" wrapText="1"/>
    </xf>
    <xf numFmtId="0" fontId="4" fillId="0" borderId="4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49" fontId="16" fillId="0" borderId="6" xfId="0" applyNumberFormat="1" applyFont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/>
    <xf numFmtId="0" fontId="27" fillId="0" borderId="1" xfId="0" applyFont="1" applyBorder="1"/>
    <xf numFmtId="0" fontId="28" fillId="0" borderId="1" xfId="0" applyFont="1" applyBorder="1"/>
    <xf numFmtId="0" fontId="0" fillId="0" borderId="7" xfId="0" applyFill="1" applyBorder="1"/>
    <xf numFmtId="49" fontId="4" fillId="0" borderId="1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20" fillId="0" borderId="7" xfId="0" applyFont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2" fontId="2" fillId="0" borderId="1" xfId="0" applyNumberFormat="1" applyFont="1" applyBorder="1" applyAlignment="1">
      <alignment vertical="center" wrapText="1"/>
    </xf>
    <xf numFmtId="2" fontId="7" fillId="3" borderId="1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right" vertical="top" wrapText="1"/>
    </xf>
    <xf numFmtId="49" fontId="4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right" vertical="top" wrapText="1"/>
    </xf>
    <xf numFmtId="49" fontId="4" fillId="0" borderId="7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 wrapText="1"/>
    </xf>
    <xf numFmtId="49" fontId="4" fillId="0" borderId="4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right" vertical="center" wrapText="1"/>
    </xf>
    <xf numFmtId="0" fontId="16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164" fontId="32" fillId="0" borderId="1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1" xfId="9" applyBorder="1" applyAlignment="1">
      <alignment vertical="center"/>
    </xf>
    <xf numFmtId="0" fontId="1" fillId="0" borderId="1" xfId="9" applyBorder="1" applyAlignment="1">
      <alignment vertical="center" wrapText="1"/>
    </xf>
    <xf numFmtId="0" fontId="1" fillId="0" borderId="1" xfId="9" applyBorder="1" applyAlignment="1">
      <alignment vertical="center"/>
    </xf>
    <xf numFmtId="0" fontId="1" fillId="0" borderId="1" xfId="9" applyBorder="1" applyAlignment="1">
      <alignment vertical="center" wrapText="1"/>
    </xf>
    <xf numFmtId="0" fontId="29" fillId="0" borderId="1" xfId="9" applyFont="1" applyBorder="1" applyAlignment="1">
      <alignment vertical="center"/>
    </xf>
    <xf numFmtId="0" fontId="29" fillId="0" borderId="1" xfId="9" applyFont="1" applyBorder="1" applyAlignment="1">
      <alignment vertical="center" wrapText="1"/>
    </xf>
    <xf numFmtId="0" fontId="1" fillId="0" borderId="1" xfId="9" applyBorder="1" applyAlignment="1">
      <alignment vertical="center"/>
    </xf>
    <xf numFmtId="0" fontId="1" fillId="0" borderId="1" xfId="9" applyBorder="1" applyAlignment="1">
      <alignment vertical="center" wrapText="1"/>
    </xf>
  </cellXfs>
  <cellStyles count="10">
    <cellStyle name="Обычный" xfId="0" builtinId="0"/>
    <cellStyle name="Обычный 10" xfId="9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56;&#1110;&#1096;&#1077;&#1085;&#1085;&#1103;/10%20&#1089;&#1077;&#1089;%20(7%20&#1089;&#1082;&#1083;)/&#1076;&#1086;&#1076;&#1072;&#1090;&#1082;&#1080;%20&#1076;&#1086;%20&#1073;&#1102;&#1076;&#1078;&#1077;&#1090;&#1091;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аток 1"/>
      <sheetName val="додаток 2"/>
      <sheetName val="додаток 3"/>
      <sheetName val="додаток 4"/>
      <sheetName val="додаток 5"/>
      <sheetName val="додаток 6"/>
    </sheetNames>
    <sheetDataSet>
      <sheetData sheetId="0">
        <row r="73">
          <cell r="D73">
            <v>27543.25</v>
          </cell>
        </row>
      </sheetData>
      <sheetData sheetId="1">
        <row r="26">
          <cell r="D26">
            <v>-5713.119999999999</v>
          </cell>
        </row>
      </sheetData>
      <sheetData sheetId="2">
        <row r="65">
          <cell r="E65">
            <v>21830.13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>
        <row r="20">
          <cell r="C20">
            <v>58100</v>
          </cell>
        </row>
      </sheetData>
      <sheetData sheetId="1"/>
      <sheetData sheetId="2"/>
      <sheetData sheetId="3">
        <row r="20">
          <cell r="D20">
            <v>2168530</v>
          </cell>
        </row>
      </sheetData>
      <sheetData sheetId="4"/>
      <sheetData sheetId="5"/>
      <sheetData sheetId="6">
        <row r="18">
          <cell r="O18">
            <v>2586640</v>
          </cell>
        </row>
        <row r="56">
          <cell r="O56">
            <v>20000</v>
          </cell>
        </row>
      </sheetData>
      <sheetData sheetId="7">
        <row r="17">
          <cell r="O17">
            <v>913580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activeCell="B29" sqref="B29"/>
    </sheetView>
  </sheetViews>
  <sheetFormatPr defaultRowHeight="13.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6" ht="13.5" customHeight="1">
      <c r="C1" s="96" t="s">
        <v>0</v>
      </c>
      <c r="D1" s="96"/>
      <c r="E1" s="96"/>
      <c r="F1" s="96"/>
    </row>
    <row r="2" spans="1:6" ht="13.5" customHeight="1">
      <c r="C2" s="69" t="s">
        <v>189</v>
      </c>
      <c r="D2" s="69"/>
      <c r="E2" s="69"/>
      <c r="F2" s="69"/>
    </row>
    <row r="3" spans="1:6" ht="13.5" customHeight="1">
      <c r="C3" s="69" t="s">
        <v>190</v>
      </c>
      <c r="D3" s="69"/>
      <c r="E3" s="69"/>
      <c r="F3" s="69"/>
    </row>
    <row r="6" spans="1:6" ht="15">
      <c r="A6" s="77" t="s">
        <v>54</v>
      </c>
      <c r="B6" s="77"/>
      <c r="C6" s="77"/>
      <c r="D6" s="77"/>
      <c r="E6" s="77"/>
      <c r="F6" s="77"/>
    </row>
    <row r="7" spans="1:6" ht="15">
      <c r="A7" s="77" t="s">
        <v>127</v>
      </c>
      <c r="B7" s="77"/>
      <c r="C7" s="77"/>
      <c r="D7" s="77"/>
      <c r="E7" s="77"/>
      <c r="F7" s="77"/>
    </row>
    <row r="8" spans="1:6">
      <c r="A8" s="78"/>
      <c r="B8" s="78"/>
      <c r="C8" s="78"/>
      <c r="D8" s="78"/>
      <c r="E8" s="78"/>
      <c r="F8" s="78"/>
    </row>
    <row r="9" spans="1:6" ht="3" customHeight="1"/>
    <row r="10" spans="1:6" hidden="1"/>
    <row r="11" spans="1:6" hidden="1"/>
    <row r="12" spans="1:6">
      <c r="E12" s="71" t="s">
        <v>55</v>
      </c>
      <c r="F12" s="71"/>
    </row>
    <row r="13" spans="1:6" ht="13.5" customHeight="1">
      <c r="A13" s="75" t="s">
        <v>1</v>
      </c>
      <c r="B13" s="75" t="s">
        <v>56</v>
      </c>
      <c r="C13" s="75" t="s">
        <v>7</v>
      </c>
      <c r="D13" s="75" t="s">
        <v>2</v>
      </c>
      <c r="E13" s="73" t="s">
        <v>3</v>
      </c>
      <c r="F13" s="74"/>
    </row>
    <row r="14" spans="1:6" ht="40.5">
      <c r="A14" s="76"/>
      <c r="B14" s="76"/>
      <c r="C14" s="76"/>
      <c r="D14" s="76"/>
      <c r="E14" s="37" t="s">
        <v>7</v>
      </c>
      <c r="F14" s="37" t="s">
        <v>50</v>
      </c>
    </row>
    <row r="15" spans="1:6" s="38" customFormat="1" ht="15.75">
      <c r="A15" s="41"/>
      <c r="B15" s="42" t="s">
        <v>57</v>
      </c>
      <c r="C15" s="11">
        <f>C16</f>
        <v>3048.1689999999999</v>
      </c>
      <c r="D15" s="11">
        <f>D16</f>
        <v>-4447.9700000000012</v>
      </c>
      <c r="E15" s="11">
        <f t="shared" ref="E15:F15" si="0">E16</f>
        <v>7496.139000000001</v>
      </c>
      <c r="F15" s="11">
        <f t="shared" si="0"/>
        <v>7452.0220000000008</v>
      </c>
    </row>
    <row r="16" spans="1:6" s="38" customFormat="1" ht="15">
      <c r="A16" s="43">
        <v>200000</v>
      </c>
      <c r="B16" s="44" t="s">
        <v>85</v>
      </c>
      <c r="C16" s="11">
        <f>C17+C20+C22+C25</f>
        <v>3048.1689999999999</v>
      </c>
      <c r="D16" s="11">
        <f>D17+D20+D22+D25</f>
        <v>-4447.9700000000012</v>
      </c>
      <c r="E16" s="11">
        <f t="shared" ref="E16:F16" si="1">E17+E20+E22+E25</f>
        <v>7496.139000000001</v>
      </c>
      <c r="F16" s="11">
        <f t="shared" si="1"/>
        <v>7452.0220000000008</v>
      </c>
    </row>
    <row r="17" spans="1:6" ht="15">
      <c r="A17" s="45">
        <v>203000</v>
      </c>
      <c r="B17" s="46" t="s">
        <v>195</v>
      </c>
      <c r="C17" s="12">
        <f t="shared" ref="C17:C18" si="2">D17+E17</f>
        <v>0</v>
      </c>
      <c r="D17" s="12">
        <f>SUM(D18:D19)</f>
        <v>0</v>
      </c>
      <c r="E17" s="12">
        <f t="shared" ref="E17:F17" si="3">SUM(E18:E19)</f>
        <v>0</v>
      </c>
      <c r="F17" s="12">
        <f t="shared" si="3"/>
        <v>0</v>
      </c>
    </row>
    <row r="18" spans="1:6" s="38" customFormat="1" ht="15">
      <c r="A18" s="120">
        <v>203410</v>
      </c>
      <c r="B18" s="121" t="s">
        <v>196</v>
      </c>
      <c r="C18" s="12">
        <f t="shared" si="2"/>
        <v>2000</v>
      </c>
      <c r="D18" s="12">
        <v>2000</v>
      </c>
      <c r="E18" s="37"/>
      <c r="F18" s="37"/>
    </row>
    <row r="19" spans="1:6">
      <c r="A19" s="120">
        <v>203420</v>
      </c>
      <c r="B19" s="121" t="s">
        <v>197</v>
      </c>
      <c r="C19" s="12">
        <f>D19+E19</f>
        <v>-2000</v>
      </c>
      <c r="D19" s="12">
        <v>-2000</v>
      </c>
      <c r="E19" s="37"/>
      <c r="F19" s="37"/>
    </row>
    <row r="20" spans="1:6" s="38" customFormat="1" ht="15" customHeight="1">
      <c r="A20" s="45">
        <v>205000</v>
      </c>
      <c r="B20" s="46" t="s">
        <v>87</v>
      </c>
      <c r="C20" s="36">
        <f>C21</f>
        <v>44.116999999999997</v>
      </c>
      <c r="D20" s="36">
        <f t="shared" ref="D20:F20" si="4">D21</f>
        <v>0</v>
      </c>
      <c r="E20" s="36">
        <f t="shared" si="4"/>
        <v>44.116999999999997</v>
      </c>
      <c r="F20" s="36">
        <f t="shared" si="4"/>
        <v>0</v>
      </c>
    </row>
    <row r="21" spans="1:6" s="38" customFormat="1" ht="15">
      <c r="A21" s="120">
        <v>205100</v>
      </c>
      <c r="B21" s="121" t="s">
        <v>51</v>
      </c>
      <c r="C21" s="12">
        <f>D21+E21</f>
        <v>44.116999999999997</v>
      </c>
      <c r="D21" s="37"/>
      <c r="E21" s="37">
        <v>44.116999999999997</v>
      </c>
      <c r="F21" s="37"/>
    </row>
    <row r="22" spans="1:6" s="40" customFormat="1" ht="45">
      <c r="A22" s="45">
        <v>206000</v>
      </c>
      <c r="B22" s="46" t="s">
        <v>198</v>
      </c>
      <c r="C22" s="36">
        <f>SUM(C23:C24)</f>
        <v>0</v>
      </c>
      <c r="D22" s="36">
        <f t="shared" ref="D22:F22" si="5">SUM(D23:D24)</f>
        <v>0</v>
      </c>
      <c r="E22" s="36">
        <f t="shared" si="5"/>
        <v>0</v>
      </c>
      <c r="F22" s="36">
        <f t="shared" si="5"/>
        <v>0</v>
      </c>
    </row>
    <row r="23" spans="1:6" s="40" customFormat="1" ht="15">
      <c r="A23" s="120">
        <v>206110</v>
      </c>
      <c r="B23" s="121" t="s">
        <v>199</v>
      </c>
      <c r="C23" s="12">
        <f>D23+E23</f>
        <v>2000</v>
      </c>
      <c r="D23" s="36">
        <v>2000</v>
      </c>
      <c r="E23" s="39"/>
      <c r="F23" s="39"/>
    </row>
    <row r="24" spans="1:6" s="40" customFormat="1" ht="15">
      <c r="A24" s="120">
        <v>206210</v>
      </c>
      <c r="B24" s="121" t="s">
        <v>200</v>
      </c>
      <c r="C24" s="12">
        <f>D24+E24</f>
        <v>-2000</v>
      </c>
      <c r="D24" s="36">
        <v>-2000</v>
      </c>
      <c r="E24" s="39"/>
      <c r="F24" s="39"/>
    </row>
    <row r="25" spans="1:6" s="40" customFormat="1" ht="30">
      <c r="A25" s="45">
        <v>208000</v>
      </c>
      <c r="B25" s="46" t="s">
        <v>86</v>
      </c>
      <c r="C25" s="12">
        <f t="shared" ref="C25:C26" si="6">D25+E25</f>
        <v>3004.0519999999997</v>
      </c>
      <c r="D25" s="36">
        <f>SUM(D26:D27)</f>
        <v>-4447.9700000000012</v>
      </c>
      <c r="E25" s="36">
        <f t="shared" ref="E25:F25" si="7">SUM(E26:E27)</f>
        <v>7452.0220000000008</v>
      </c>
      <c r="F25" s="36">
        <f t="shared" si="7"/>
        <v>7452.0220000000008</v>
      </c>
    </row>
    <row r="26" spans="1:6" s="40" customFormat="1" ht="15">
      <c r="A26" s="47">
        <v>208100</v>
      </c>
      <c r="B26" s="48" t="s">
        <v>51</v>
      </c>
      <c r="C26" s="12">
        <f t="shared" si="6"/>
        <v>3004.0519999999997</v>
      </c>
      <c r="D26" s="36">
        <v>2658.87</v>
      </c>
      <c r="E26" s="12">
        <v>345.18200000000002</v>
      </c>
      <c r="F26" s="36">
        <v>345.18200000000002</v>
      </c>
    </row>
    <row r="27" spans="1:6" ht="45">
      <c r="A27" s="47">
        <v>208400</v>
      </c>
      <c r="B27" s="48" t="s">
        <v>64</v>
      </c>
      <c r="C27" s="12">
        <f>D27+E27</f>
        <v>0</v>
      </c>
      <c r="D27" s="12">
        <f>-'[1]додаток 1'!D73+'додаток 2'!E65-D26</f>
        <v>-7106.8400000000011</v>
      </c>
      <c r="E27" s="12">
        <f>-D27</f>
        <v>7106.8400000000011</v>
      </c>
      <c r="F27" s="12">
        <f>E27</f>
        <v>7106.8400000000011</v>
      </c>
    </row>
    <row r="28" spans="1:6" ht="28.5">
      <c r="A28" s="43">
        <v>600000</v>
      </c>
      <c r="B28" s="44" t="s">
        <v>52</v>
      </c>
      <c r="C28" s="12">
        <f>C29+C32</f>
        <v>389.29900000000004</v>
      </c>
      <c r="D28" s="12">
        <f>D29+D32</f>
        <v>-4447.9700000000012</v>
      </c>
      <c r="E28" s="12">
        <f t="shared" ref="D28:F28" si="8">E29+E32</f>
        <v>7496.139000000001</v>
      </c>
      <c r="F28" s="12">
        <f t="shared" si="8"/>
        <v>7452.0220000000008</v>
      </c>
    </row>
    <row r="29" spans="1:6" s="38" customFormat="1" ht="45">
      <c r="A29" s="45">
        <v>601000</v>
      </c>
      <c r="B29" s="46" t="s">
        <v>58</v>
      </c>
      <c r="C29" s="36">
        <f>C30+C31</f>
        <v>0</v>
      </c>
      <c r="D29" s="36">
        <f>D30+D31</f>
        <v>0</v>
      </c>
      <c r="E29" s="39">
        <f t="shared" ref="D29:F29" si="9">E30</f>
        <v>0</v>
      </c>
      <c r="F29" s="39">
        <f t="shared" si="9"/>
        <v>0</v>
      </c>
    </row>
    <row r="30" spans="1:6">
      <c r="A30" s="122">
        <v>601110</v>
      </c>
      <c r="B30" s="123" t="s">
        <v>199</v>
      </c>
      <c r="C30" s="12">
        <f>D30</f>
        <v>2000</v>
      </c>
      <c r="D30" s="12">
        <v>2000</v>
      </c>
      <c r="E30" s="37"/>
      <c r="F30" s="37"/>
    </row>
    <row r="31" spans="1:6" ht="14.25" customHeight="1">
      <c r="A31" s="122">
        <v>601210</v>
      </c>
      <c r="B31" s="123" t="s">
        <v>200</v>
      </c>
      <c r="C31" s="12">
        <f>D31</f>
        <v>-2000</v>
      </c>
      <c r="D31" s="12">
        <v>-2000</v>
      </c>
      <c r="E31" s="37"/>
      <c r="F31" s="37"/>
    </row>
    <row r="32" spans="1:6" ht="15">
      <c r="A32" s="45">
        <v>602000</v>
      </c>
      <c r="B32" s="46" t="s">
        <v>53</v>
      </c>
      <c r="C32" s="12">
        <f>C33+C34</f>
        <v>389.29900000000004</v>
      </c>
      <c r="D32" s="12">
        <f t="shared" ref="D32:F32" si="10">D33+D34</f>
        <v>-4447.9700000000012</v>
      </c>
      <c r="E32" s="12">
        <f t="shared" si="10"/>
        <v>7496.139000000001</v>
      </c>
      <c r="F32" s="12">
        <f t="shared" si="10"/>
        <v>7452.0220000000008</v>
      </c>
    </row>
    <row r="33" spans="1:6" ht="15">
      <c r="A33" s="47">
        <v>602100</v>
      </c>
      <c r="B33" s="48" t="s">
        <v>51</v>
      </c>
      <c r="C33" s="12">
        <f>E33</f>
        <v>389.29900000000004</v>
      </c>
      <c r="D33" s="12">
        <f>D26+D21</f>
        <v>2658.87</v>
      </c>
      <c r="E33" s="12">
        <f t="shared" ref="E33:F33" si="11">E26+E21</f>
        <v>389.29900000000004</v>
      </c>
      <c r="F33" s="12">
        <f t="shared" si="11"/>
        <v>345.18200000000002</v>
      </c>
    </row>
    <row r="34" spans="1:6" ht="45">
      <c r="A34" s="47">
        <v>602400</v>
      </c>
      <c r="B34" s="48" t="s">
        <v>64</v>
      </c>
      <c r="C34" s="12">
        <f>SUM(D34:E34)</f>
        <v>0</v>
      </c>
      <c r="D34" s="12">
        <f>D27</f>
        <v>-7106.8400000000011</v>
      </c>
      <c r="E34" s="12">
        <f>E27</f>
        <v>7106.8400000000011</v>
      </c>
      <c r="F34" s="12">
        <f>E34</f>
        <v>7106.8400000000011</v>
      </c>
    </row>
    <row r="35" spans="1:6" ht="25.5">
      <c r="A35" s="124">
        <v>603000</v>
      </c>
      <c r="B35" s="125" t="s">
        <v>201</v>
      </c>
      <c r="C35" s="12">
        <f>C36</f>
        <v>0</v>
      </c>
      <c r="D35" s="12">
        <f t="shared" ref="D35:F35" si="12">D36</f>
        <v>0</v>
      </c>
      <c r="E35" s="12">
        <f t="shared" si="12"/>
        <v>0</v>
      </c>
      <c r="F35" s="12">
        <f t="shared" si="12"/>
        <v>0</v>
      </c>
    </row>
    <row r="36" spans="1:6" ht="25.5">
      <c r="A36" s="126">
        <v>603000</v>
      </c>
      <c r="B36" s="127" t="s">
        <v>201</v>
      </c>
      <c r="C36" s="12">
        <f>D36+E36</f>
        <v>0</v>
      </c>
      <c r="D36" s="37"/>
      <c r="E36" s="37"/>
      <c r="F36" s="37"/>
    </row>
    <row r="39" spans="1:6">
      <c r="A39" s="72" t="s">
        <v>99</v>
      </c>
      <c r="B39" s="72"/>
      <c r="C39" s="72"/>
      <c r="D39" s="72"/>
      <c r="E39" s="72"/>
      <c r="F39" s="72"/>
    </row>
  </sheetData>
  <mergeCells count="13">
    <mergeCell ref="C13:C14"/>
    <mergeCell ref="D13:D14"/>
    <mergeCell ref="E13:F13"/>
    <mergeCell ref="A39:F39"/>
    <mergeCell ref="C1:F1"/>
    <mergeCell ref="C2:F2"/>
    <mergeCell ref="E12:F12"/>
    <mergeCell ref="A6:F6"/>
    <mergeCell ref="A7:F7"/>
    <mergeCell ref="C3:F3"/>
    <mergeCell ref="A8:F8"/>
    <mergeCell ref="A13:A14"/>
    <mergeCell ref="B13:B14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7"/>
  <sheetViews>
    <sheetView topLeftCell="A31" workbookViewId="0">
      <selection activeCell="T6" sqref="T6"/>
    </sheetView>
  </sheetViews>
  <sheetFormatPr defaultColWidth="11.7109375" defaultRowHeight="13.5"/>
  <cols>
    <col min="1" max="1" width="8.28515625" style="3" customWidth="1"/>
    <col min="2" max="2" width="7.28515625" style="3" customWidth="1"/>
    <col min="3" max="3" width="6.5703125" style="3" customWidth="1"/>
    <col min="4" max="4" width="27" style="3" customWidth="1"/>
    <col min="5" max="8" width="8.28515625" style="3" customWidth="1"/>
    <col min="9" max="9" width="6.42578125" style="3" customWidth="1"/>
    <col min="10" max="10" width="8" style="3" customWidth="1"/>
    <col min="11" max="11" width="7.42578125" style="3" customWidth="1"/>
    <col min="12" max="12" width="6.7109375" style="3" customWidth="1"/>
    <col min="13" max="13" width="5.7109375" style="3" customWidth="1"/>
    <col min="14" max="15" width="8.28515625" style="3" customWidth="1"/>
    <col min="16" max="16" width="9.140625" style="3" customWidth="1"/>
    <col min="17" max="16384" width="11.7109375" style="3"/>
  </cols>
  <sheetData>
    <row r="1" spans="1:16" ht="13.5" customHeight="1">
      <c r="N1" s="69" t="s">
        <v>34</v>
      </c>
      <c r="O1" s="69"/>
      <c r="P1" s="69"/>
    </row>
    <row r="2" spans="1:16" ht="13.5" customHeight="1">
      <c r="M2" s="69" t="s">
        <v>189</v>
      </c>
      <c r="N2" s="69"/>
      <c r="O2" s="69"/>
      <c r="P2" s="69"/>
    </row>
    <row r="3" spans="1:16" ht="13.5" customHeight="1">
      <c r="M3" s="69" t="s">
        <v>190</v>
      </c>
      <c r="N3" s="69"/>
      <c r="O3" s="69"/>
      <c r="P3" s="69"/>
    </row>
    <row r="4" spans="1:16" ht="3.75" customHeight="1"/>
    <row r="5" spans="1:16" ht="14.25">
      <c r="B5" s="89" t="s">
        <v>62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1:16" ht="14.25">
      <c r="B6" s="89" t="s">
        <v>128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1:16" ht="2.25" customHeight="1"/>
    <row r="8" spans="1:16">
      <c r="P8" s="3" t="s">
        <v>4</v>
      </c>
    </row>
    <row r="9" spans="1:16" s="8" customFormat="1" ht="13.5" customHeight="1">
      <c r="A9" s="82" t="s">
        <v>60</v>
      </c>
      <c r="B9" s="82" t="s">
        <v>5</v>
      </c>
      <c r="C9" s="82" t="s">
        <v>61</v>
      </c>
      <c r="D9" s="65" t="s">
        <v>59</v>
      </c>
      <c r="E9" s="67" t="s">
        <v>6</v>
      </c>
      <c r="F9" s="68"/>
      <c r="G9" s="68"/>
      <c r="H9" s="68"/>
      <c r="I9" s="81"/>
      <c r="J9" s="67" t="s">
        <v>15</v>
      </c>
      <c r="K9" s="68"/>
      <c r="L9" s="68"/>
      <c r="M9" s="68"/>
      <c r="N9" s="68"/>
      <c r="O9" s="81"/>
      <c r="P9" s="65" t="s">
        <v>14</v>
      </c>
    </row>
    <row r="10" spans="1:16" s="8" customFormat="1" ht="12.75" customHeight="1">
      <c r="A10" s="88"/>
      <c r="B10" s="88"/>
      <c r="C10" s="88"/>
      <c r="D10" s="80"/>
      <c r="E10" s="65" t="s">
        <v>7</v>
      </c>
      <c r="F10" s="84" t="s">
        <v>11</v>
      </c>
      <c r="G10" s="67" t="s">
        <v>8</v>
      </c>
      <c r="H10" s="81"/>
      <c r="I10" s="84" t="s">
        <v>12</v>
      </c>
      <c r="J10" s="82" t="s">
        <v>7</v>
      </c>
      <c r="K10" s="84" t="s">
        <v>11</v>
      </c>
      <c r="L10" s="67" t="s">
        <v>8</v>
      </c>
      <c r="M10" s="81"/>
      <c r="N10" s="84" t="s">
        <v>12</v>
      </c>
      <c r="O10" s="35" t="s">
        <v>8</v>
      </c>
      <c r="P10" s="80"/>
    </row>
    <row r="11" spans="1:16" s="8" customFormat="1" ht="12.75" customHeight="1">
      <c r="A11" s="88"/>
      <c r="B11" s="88"/>
      <c r="C11" s="88"/>
      <c r="D11" s="80"/>
      <c r="E11" s="80"/>
      <c r="F11" s="85"/>
      <c r="G11" s="82" t="s">
        <v>9</v>
      </c>
      <c r="H11" s="82" t="s">
        <v>10</v>
      </c>
      <c r="I11" s="85"/>
      <c r="J11" s="88"/>
      <c r="K11" s="85"/>
      <c r="L11" s="82" t="s">
        <v>9</v>
      </c>
      <c r="M11" s="82" t="s">
        <v>10</v>
      </c>
      <c r="N11" s="85"/>
      <c r="O11" s="82" t="s">
        <v>13</v>
      </c>
      <c r="P11" s="80"/>
    </row>
    <row r="12" spans="1:16" s="8" customFormat="1" ht="115.5" customHeight="1">
      <c r="A12" s="83"/>
      <c r="B12" s="83"/>
      <c r="C12" s="83"/>
      <c r="D12" s="66"/>
      <c r="E12" s="66"/>
      <c r="F12" s="86"/>
      <c r="G12" s="83"/>
      <c r="H12" s="83"/>
      <c r="I12" s="86"/>
      <c r="J12" s="83"/>
      <c r="K12" s="86"/>
      <c r="L12" s="83"/>
      <c r="M12" s="83"/>
      <c r="N12" s="86"/>
      <c r="O12" s="83"/>
      <c r="P12" s="66"/>
    </row>
    <row r="13" spans="1:16" s="6" customFormat="1" ht="14.25">
      <c r="A13" s="97"/>
      <c r="B13" s="98" t="s">
        <v>80</v>
      </c>
      <c r="C13" s="98"/>
      <c r="D13" s="99" t="s">
        <v>16</v>
      </c>
      <c r="E13" s="100">
        <f>E14</f>
        <v>5280.08</v>
      </c>
      <c r="F13" s="100">
        <f>F14</f>
        <v>5280.08</v>
      </c>
      <c r="G13" s="100">
        <f t="shared" ref="G13:P13" si="0">G14</f>
        <v>3976.9</v>
      </c>
      <c r="H13" s="100">
        <f t="shared" si="0"/>
        <v>263.77999999999997</v>
      </c>
      <c r="I13" s="100"/>
      <c r="J13" s="100">
        <f t="shared" si="0"/>
        <v>0</v>
      </c>
      <c r="K13" s="100">
        <f t="shared" si="0"/>
        <v>0</v>
      </c>
      <c r="L13" s="100">
        <f t="shared" si="0"/>
        <v>0</v>
      </c>
      <c r="M13" s="100">
        <f t="shared" si="0"/>
        <v>0</v>
      </c>
      <c r="N13" s="100">
        <f t="shared" si="0"/>
        <v>0</v>
      </c>
      <c r="O13" s="100">
        <f t="shared" si="0"/>
        <v>0</v>
      </c>
      <c r="P13" s="100">
        <f t="shared" si="0"/>
        <v>5280.08</v>
      </c>
    </row>
    <row r="14" spans="1:16" ht="108">
      <c r="A14" s="4"/>
      <c r="B14" s="23" t="s">
        <v>129</v>
      </c>
      <c r="C14" s="23" t="s">
        <v>63</v>
      </c>
      <c r="D14" s="101" t="s">
        <v>130</v>
      </c>
      <c r="E14" s="17">
        <f>F14</f>
        <v>5280.08</v>
      </c>
      <c r="F14" s="17">
        <v>5280.08</v>
      </c>
      <c r="G14" s="17">
        <v>3976.9</v>
      </c>
      <c r="H14" s="17">
        <v>263.77999999999997</v>
      </c>
      <c r="I14" s="17"/>
      <c r="J14" s="17">
        <f>N14+K14</f>
        <v>0</v>
      </c>
      <c r="K14" s="17"/>
      <c r="L14" s="17"/>
      <c r="M14" s="17"/>
      <c r="N14" s="17">
        <f>O14</f>
        <v>0</v>
      </c>
      <c r="O14" s="17"/>
      <c r="P14" s="17">
        <f>E14+J14</f>
        <v>5280.08</v>
      </c>
    </row>
    <row r="15" spans="1:16" ht="4.5" customHeight="1">
      <c r="A15" s="4"/>
      <c r="B15" s="23"/>
      <c r="C15" s="23"/>
      <c r="D15" s="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s="6" customFormat="1" ht="14.25">
      <c r="A16" s="97"/>
      <c r="B16" s="98" t="s">
        <v>81</v>
      </c>
      <c r="C16" s="98"/>
      <c r="D16" s="99" t="s">
        <v>17</v>
      </c>
      <c r="E16" s="100">
        <f>E17</f>
        <v>9034.49</v>
      </c>
      <c r="F16" s="100">
        <f>F17</f>
        <v>9034.49</v>
      </c>
      <c r="G16" s="100">
        <f t="shared" ref="G16:P16" si="1">G17</f>
        <v>6916.78</v>
      </c>
      <c r="H16" s="100">
        <f t="shared" si="1"/>
        <v>1731.51</v>
      </c>
      <c r="I16" s="100"/>
      <c r="J16" s="100">
        <f t="shared" si="1"/>
        <v>2099.645</v>
      </c>
      <c r="K16" s="100">
        <f t="shared" si="1"/>
        <v>1099.645</v>
      </c>
      <c r="L16" s="97">
        <f t="shared" si="1"/>
        <v>0</v>
      </c>
      <c r="M16" s="97">
        <f t="shared" si="1"/>
        <v>0</v>
      </c>
      <c r="N16" s="100">
        <f t="shared" si="1"/>
        <v>1000</v>
      </c>
      <c r="O16" s="100">
        <f t="shared" si="1"/>
        <v>1000</v>
      </c>
      <c r="P16" s="100">
        <f t="shared" si="1"/>
        <v>11134.135</v>
      </c>
    </row>
    <row r="17" spans="1:16">
      <c r="A17" s="4"/>
      <c r="B17" s="23" t="s">
        <v>131</v>
      </c>
      <c r="C17" s="23" t="s">
        <v>76</v>
      </c>
      <c r="D17" s="15" t="s">
        <v>132</v>
      </c>
      <c r="E17" s="17">
        <f>F17</f>
        <v>9034.49</v>
      </c>
      <c r="F17" s="17">
        <v>9034.49</v>
      </c>
      <c r="G17" s="17">
        <v>6916.78</v>
      </c>
      <c r="H17" s="17">
        <v>1731.51</v>
      </c>
      <c r="I17" s="17"/>
      <c r="J17" s="17">
        <f>K17+N17</f>
        <v>2099.645</v>
      </c>
      <c r="K17" s="17">
        <v>1099.645</v>
      </c>
      <c r="L17" s="4"/>
      <c r="M17" s="4"/>
      <c r="N17" s="17">
        <f>O17</f>
        <v>1000</v>
      </c>
      <c r="O17" s="17">
        <v>1000</v>
      </c>
      <c r="P17" s="17">
        <f>E17+J17</f>
        <v>11134.135</v>
      </c>
    </row>
    <row r="18" spans="1:16" ht="5.25" customHeight="1">
      <c r="A18" s="4"/>
      <c r="B18" s="23"/>
      <c r="C18" s="23"/>
      <c r="D18" s="1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s="6" customFormat="1" ht="24">
      <c r="A19" s="97"/>
      <c r="B19" s="98" t="s">
        <v>133</v>
      </c>
      <c r="C19" s="98"/>
      <c r="D19" s="99" t="s">
        <v>18</v>
      </c>
      <c r="E19" s="100">
        <f>SUM(E20:E23)</f>
        <v>461.69</v>
      </c>
      <c r="F19" s="100">
        <f>SUM(F20:F23)</f>
        <v>461.69</v>
      </c>
      <c r="G19" s="100">
        <f t="shared" ref="G19:O19" si="2">SUM(G20:G23)</f>
        <v>41.69</v>
      </c>
      <c r="H19" s="100">
        <f t="shared" si="2"/>
        <v>0</v>
      </c>
      <c r="I19" s="100"/>
      <c r="J19" s="100">
        <f t="shared" si="2"/>
        <v>41.69</v>
      </c>
      <c r="K19" s="100">
        <f t="shared" si="2"/>
        <v>41.69</v>
      </c>
      <c r="L19" s="100">
        <f t="shared" si="2"/>
        <v>41.69</v>
      </c>
      <c r="M19" s="100">
        <f t="shared" si="2"/>
        <v>0</v>
      </c>
      <c r="N19" s="100">
        <f t="shared" si="2"/>
        <v>0</v>
      </c>
      <c r="O19" s="100">
        <f t="shared" si="2"/>
        <v>0</v>
      </c>
      <c r="P19" s="102">
        <f>E19+J19</f>
        <v>503.38</v>
      </c>
    </row>
    <row r="20" spans="1:16" ht="22.5">
      <c r="A20" s="4"/>
      <c r="B20" s="23" t="s">
        <v>134</v>
      </c>
      <c r="C20" s="23" t="s">
        <v>77</v>
      </c>
      <c r="D20" s="15" t="s">
        <v>19</v>
      </c>
      <c r="E20" s="17">
        <f>F20</f>
        <v>100</v>
      </c>
      <c r="F20" s="17">
        <v>100</v>
      </c>
      <c r="G20" s="4"/>
      <c r="H20" s="4"/>
      <c r="I20" s="4"/>
      <c r="J20" s="4"/>
      <c r="K20" s="4"/>
      <c r="L20" s="4"/>
      <c r="M20" s="4"/>
      <c r="N20" s="4"/>
      <c r="O20" s="4"/>
      <c r="P20" s="17">
        <f t="shared" ref="P20:P23" si="3">E20+J20</f>
        <v>100</v>
      </c>
    </row>
    <row r="21" spans="1:16" ht="22.5">
      <c r="A21" s="4"/>
      <c r="B21" s="23" t="s">
        <v>135</v>
      </c>
      <c r="C21" s="23" t="s">
        <v>136</v>
      </c>
      <c r="D21" s="15" t="s">
        <v>100</v>
      </c>
      <c r="E21" s="17">
        <f>F21</f>
        <v>41.69</v>
      </c>
      <c r="F21" s="17">
        <f>G21</f>
        <v>41.69</v>
      </c>
      <c r="G21" s="4">
        <v>41.69</v>
      </c>
      <c r="H21" s="4"/>
      <c r="I21" s="4"/>
      <c r="J21" s="4">
        <f>K21</f>
        <v>41.69</v>
      </c>
      <c r="K21" s="4">
        <f>L21</f>
        <v>41.69</v>
      </c>
      <c r="L21" s="4">
        <v>41.69</v>
      </c>
      <c r="M21" s="4"/>
      <c r="N21" s="4"/>
      <c r="O21" s="4"/>
      <c r="P21" s="17">
        <f t="shared" si="3"/>
        <v>83.38</v>
      </c>
    </row>
    <row r="22" spans="1:16" ht="58.5" customHeight="1">
      <c r="A22" s="4"/>
      <c r="B22" s="23" t="s">
        <v>137</v>
      </c>
      <c r="C22" s="23" t="s">
        <v>88</v>
      </c>
      <c r="D22" s="15" t="s">
        <v>138</v>
      </c>
      <c r="E22" s="17">
        <f>F22</f>
        <v>20</v>
      </c>
      <c r="F22" s="17">
        <f>'[2]Помісячний розпис заг'!$O$56/1000</f>
        <v>20</v>
      </c>
      <c r="G22" s="4"/>
      <c r="H22" s="4"/>
      <c r="I22" s="4"/>
      <c r="J22" s="4"/>
      <c r="K22" s="4"/>
      <c r="L22" s="4"/>
      <c r="M22" s="4"/>
      <c r="N22" s="4"/>
      <c r="O22" s="4"/>
      <c r="P22" s="17">
        <f t="shared" si="3"/>
        <v>20</v>
      </c>
    </row>
    <row r="23" spans="1:16" ht="45">
      <c r="A23" s="4"/>
      <c r="B23" s="23" t="s">
        <v>139</v>
      </c>
      <c r="C23" s="23" t="s">
        <v>77</v>
      </c>
      <c r="D23" s="15" t="s">
        <v>140</v>
      </c>
      <c r="E23" s="17">
        <f>F23</f>
        <v>300</v>
      </c>
      <c r="F23" s="17">
        <v>300</v>
      </c>
      <c r="G23" s="4"/>
      <c r="H23" s="4"/>
      <c r="I23" s="4"/>
      <c r="J23" s="4"/>
      <c r="K23" s="4"/>
      <c r="L23" s="4"/>
      <c r="M23" s="4"/>
      <c r="N23" s="4"/>
      <c r="O23" s="4"/>
      <c r="P23" s="17">
        <f t="shared" si="3"/>
        <v>300</v>
      </c>
    </row>
    <row r="24" spans="1:16" ht="3.75" customHeight="1">
      <c r="A24" s="4"/>
      <c r="B24" s="23"/>
      <c r="C24" s="23"/>
      <c r="D24" s="1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s="6" customFormat="1" ht="14.25">
      <c r="A25" s="97"/>
      <c r="B25" s="98" t="s">
        <v>141</v>
      </c>
      <c r="C25" s="98"/>
      <c r="D25" s="99" t="s">
        <v>20</v>
      </c>
      <c r="E25" s="100">
        <f>SUM(E26:E31)</f>
        <v>3972.76</v>
      </c>
      <c r="F25" s="100">
        <f t="shared" ref="F25:P25" si="4">SUM(F26:F31)</f>
        <v>3972.76</v>
      </c>
      <c r="G25" s="100">
        <f t="shared" si="4"/>
        <v>0</v>
      </c>
      <c r="H25" s="100">
        <f t="shared" si="4"/>
        <v>443.56</v>
      </c>
      <c r="I25" s="100">
        <f t="shared" si="4"/>
        <v>0</v>
      </c>
      <c r="J25" s="100">
        <f t="shared" si="4"/>
        <v>2436.88</v>
      </c>
      <c r="K25" s="100">
        <f t="shared" si="4"/>
        <v>0</v>
      </c>
      <c r="L25" s="100">
        <f t="shared" si="4"/>
        <v>0</v>
      </c>
      <c r="M25" s="100">
        <f t="shared" si="4"/>
        <v>0</v>
      </c>
      <c r="N25" s="100">
        <f t="shared" si="4"/>
        <v>2436.88</v>
      </c>
      <c r="O25" s="100">
        <f t="shared" si="4"/>
        <v>2427.88</v>
      </c>
      <c r="P25" s="100">
        <f t="shared" si="4"/>
        <v>6409.64</v>
      </c>
    </row>
    <row r="26" spans="1:16">
      <c r="A26" s="4"/>
      <c r="B26" s="23" t="s">
        <v>142</v>
      </c>
      <c r="C26" s="23" t="s">
        <v>94</v>
      </c>
      <c r="D26" s="15" t="s">
        <v>143</v>
      </c>
      <c r="E26" s="4"/>
      <c r="F26" s="4"/>
      <c r="G26" s="4"/>
      <c r="H26" s="4"/>
      <c r="I26" s="4"/>
      <c r="J26" s="17">
        <f t="shared" ref="J26:J29" si="5">K26+O26</f>
        <v>52</v>
      </c>
      <c r="K26" s="4"/>
      <c r="L26" s="4"/>
      <c r="M26" s="4"/>
      <c r="N26" s="17">
        <f t="shared" ref="N26:N29" si="6">O26</f>
        <v>52</v>
      </c>
      <c r="O26" s="17">
        <v>52</v>
      </c>
      <c r="P26" s="17">
        <f t="shared" ref="P26:P31" si="7">E26+J26</f>
        <v>52</v>
      </c>
    </row>
    <row r="27" spans="1:16" ht="33.75">
      <c r="A27" s="4"/>
      <c r="B27" s="23" t="s">
        <v>144</v>
      </c>
      <c r="C27" s="23" t="s">
        <v>94</v>
      </c>
      <c r="D27" s="15" t="s">
        <v>145</v>
      </c>
      <c r="E27" s="4"/>
      <c r="F27" s="4"/>
      <c r="G27" s="4"/>
      <c r="H27" s="4"/>
      <c r="I27" s="4"/>
      <c r="J27" s="17">
        <f t="shared" si="5"/>
        <v>300</v>
      </c>
      <c r="K27" s="4"/>
      <c r="L27" s="4"/>
      <c r="M27" s="4"/>
      <c r="N27" s="17">
        <f t="shared" si="6"/>
        <v>300</v>
      </c>
      <c r="O27" s="17">
        <v>300</v>
      </c>
      <c r="P27" s="17">
        <f t="shared" si="7"/>
        <v>300</v>
      </c>
    </row>
    <row r="28" spans="1:16" ht="22.5">
      <c r="A28" s="4"/>
      <c r="B28" s="23" t="s">
        <v>146</v>
      </c>
      <c r="C28" s="23" t="s">
        <v>78</v>
      </c>
      <c r="D28" s="15" t="s">
        <v>147</v>
      </c>
      <c r="E28" s="4"/>
      <c r="F28" s="4"/>
      <c r="G28" s="4"/>
      <c r="H28" s="4"/>
      <c r="I28" s="4"/>
      <c r="J28" s="17">
        <f t="shared" si="5"/>
        <v>494.5</v>
      </c>
      <c r="K28" s="4"/>
      <c r="L28" s="4"/>
      <c r="M28" s="4"/>
      <c r="N28" s="17">
        <f t="shared" si="6"/>
        <v>494.5</v>
      </c>
      <c r="O28" s="17">
        <v>494.5</v>
      </c>
      <c r="P28" s="17">
        <f t="shared" si="7"/>
        <v>494.5</v>
      </c>
    </row>
    <row r="29" spans="1:16" ht="24" customHeight="1">
      <c r="A29" s="4"/>
      <c r="B29" s="23" t="s">
        <v>148</v>
      </c>
      <c r="C29" s="23" t="s">
        <v>78</v>
      </c>
      <c r="D29" s="15" t="s">
        <v>149</v>
      </c>
      <c r="E29" s="17">
        <f>F29</f>
        <v>1000</v>
      </c>
      <c r="F29" s="17">
        <v>1000</v>
      </c>
      <c r="G29" s="4"/>
      <c r="H29" s="4"/>
      <c r="I29" s="4"/>
      <c r="J29" s="17">
        <f t="shared" si="5"/>
        <v>483.38</v>
      </c>
      <c r="K29" s="4"/>
      <c r="L29" s="4"/>
      <c r="M29" s="4"/>
      <c r="N29" s="17">
        <f t="shared" si="6"/>
        <v>483.38</v>
      </c>
      <c r="O29" s="17">
        <v>483.38</v>
      </c>
      <c r="P29" s="17">
        <f t="shared" si="7"/>
        <v>1483.38</v>
      </c>
    </row>
    <row r="30" spans="1:16">
      <c r="A30" s="4"/>
      <c r="B30" s="23" t="s">
        <v>150</v>
      </c>
      <c r="C30" s="23" t="s">
        <v>78</v>
      </c>
      <c r="D30" s="15" t="s">
        <v>21</v>
      </c>
      <c r="E30" s="17">
        <f t="shared" ref="E30:E31" si="8">F30</f>
        <v>1972.76</v>
      </c>
      <c r="F30" s="4">
        <v>1972.76</v>
      </c>
      <c r="G30" s="4"/>
      <c r="H30" s="4">
        <v>443.56</v>
      </c>
      <c r="I30" s="17"/>
      <c r="J30" s="17">
        <f>N30+K30</f>
        <v>1107</v>
      </c>
      <c r="K30" s="4"/>
      <c r="L30" s="4"/>
      <c r="M30" s="4"/>
      <c r="N30" s="17">
        <f>O30+9</f>
        <v>1107</v>
      </c>
      <c r="O30" s="17">
        <v>1098</v>
      </c>
      <c r="P30" s="17">
        <f t="shared" si="7"/>
        <v>3079.76</v>
      </c>
    </row>
    <row r="31" spans="1:16" ht="63" customHeight="1">
      <c r="A31" s="4"/>
      <c r="B31" s="23" t="s">
        <v>151</v>
      </c>
      <c r="C31" s="23" t="s">
        <v>78</v>
      </c>
      <c r="D31" s="15" t="s">
        <v>152</v>
      </c>
      <c r="E31" s="17">
        <f t="shared" si="8"/>
        <v>1000</v>
      </c>
      <c r="F31" s="17">
        <v>1000</v>
      </c>
      <c r="G31" s="4"/>
      <c r="H31" s="4"/>
      <c r="I31" s="4"/>
      <c r="J31" s="4"/>
      <c r="K31" s="4"/>
      <c r="L31" s="4"/>
      <c r="M31" s="4"/>
      <c r="N31" s="4"/>
      <c r="O31" s="4"/>
      <c r="P31" s="17">
        <f t="shared" si="7"/>
        <v>1000</v>
      </c>
    </row>
    <row r="32" spans="1:16" ht="3" customHeight="1">
      <c r="A32" s="4"/>
      <c r="B32" s="23"/>
      <c r="C32" s="23"/>
      <c r="D32" s="1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s="6" customFormat="1" ht="14.25">
      <c r="A33" s="97"/>
      <c r="B33" s="98" t="s">
        <v>153</v>
      </c>
      <c r="C33" s="98"/>
      <c r="D33" s="99" t="s">
        <v>22</v>
      </c>
      <c r="E33" s="97">
        <f>E34</f>
        <v>1771.55</v>
      </c>
      <c r="F33" s="97">
        <f>F34</f>
        <v>1771.55</v>
      </c>
      <c r="G33" s="100">
        <f t="shared" ref="G33:P33" si="9">G34</f>
        <v>1229.8499999999999</v>
      </c>
      <c r="H33" s="97">
        <f t="shared" si="9"/>
        <v>360.64</v>
      </c>
      <c r="I33" s="97"/>
      <c r="J33" s="100">
        <f t="shared" si="9"/>
        <v>412.53199999999998</v>
      </c>
      <c r="K33" s="97">
        <f t="shared" si="9"/>
        <v>12.532</v>
      </c>
      <c r="L33" s="97">
        <f t="shared" si="9"/>
        <v>0</v>
      </c>
      <c r="M33" s="97">
        <f t="shared" si="9"/>
        <v>0</v>
      </c>
      <c r="N33" s="100">
        <f t="shared" si="9"/>
        <v>400</v>
      </c>
      <c r="O33" s="100">
        <f t="shared" si="9"/>
        <v>400</v>
      </c>
      <c r="P33" s="97">
        <f t="shared" si="9"/>
        <v>2184.0819999999999</v>
      </c>
    </row>
    <row r="34" spans="1:16" ht="22.5">
      <c r="A34" s="4"/>
      <c r="B34" s="23" t="s">
        <v>154</v>
      </c>
      <c r="C34" s="23" t="s">
        <v>79</v>
      </c>
      <c r="D34" s="15" t="s">
        <v>23</v>
      </c>
      <c r="E34" s="17">
        <f>F34</f>
        <v>1771.55</v>
      </c>
      <c r="F34" s="17">
        <v>1771.55</v>
      </c>
      <c r="G34" s="17">
        <v>1229.8499999999999</v>
      </c>
      <c r="H34" s="17">
        <v>360.64</v>
      </c>
      <c r="I34" s="4"/>
      <c r="J34" s="17">
        <f>K34+N34</f>
        <v>412.53199999999998</v>
      </c>
      <c r="K34" s="4">
        <v>12.532</v>
      </c>
      <c r="L34" s="4"/>
      <c r="M34" s="4"/>
      <c r="N34" s="17">
        <f>O34</f>
        <v>400</v>
      </c>
      <c r="O34" s="17">
        <v>400</v>
      </c>
      <c r="P34" s="17">
        <f t="shared" ref="P34" si="10">E34+J34</f>
        <v>2184.0819999999999</v>
      </c>
    </row>
    <row r="35" spans="1:16" ht="3.75" customHeight="1">
      <c r="A35" s="4"/>
      <c r="B35" s="23"/>
      <c r="C35" s="23"/>
      <c r="D35" s="1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s="6" customFormat="1" ht="14.25">
      <c r="A36" s="97"/>
      <c r="B36" s="98" t="s">
        <v>155</v>
      </c>
      <c r="C36" s="98"/>
      <c r="D36" s="99" t="s">
        <v>24</v>
      </c>
      <c r="E36" s="100">
        <f>E37</f>
        <v>140</v>
      </c>
      <c r="F36" s="100">
        <f>F37</f>
        <v>140</v>
      </c>
      <c r="G36" s="97">
        <f t="shared" ref="G36:P36" si="11">G37</f>
        <v>0</v>
      </c>
      <c r="H36" s="97">
        <f t="shared" si="11"/>
        <v>0</v>
      </c>
      <c r="I36" s="97"/>
      <c r="J36" s="97">
        <f t="shared" si="11"/>
        <v>0</v>
      </c>
      <c r="K36" s="97">
        <f t="shared" si="11"/>
        <v>0</v>
      </c>
      <c r="L36" s="97">
        <f t="shared" si="11"/>
        <v>0</v>
      </c>
      <c r="M36" s="97">
        <f t="shared" si="11"/>
        <v>0</v>
      </c>
      <c r="N36" s="97">
        <f t="shared" si="11"/>
        <v>0</v>
      </c>
      <c r="O36" s="97">
        <f t="shared" si="11"/>
        <v>0</v>
      </c>
      <c r="P36" s="100">
        <f t="shared" si="11"/>
        <v>140</v>
      </c>
    </row>
    <row r="37" spans="1:16" ht="22.5">
      <c r="A37" s="4"/>
      <c r="B37" s="34">
        <v>7212</v>
      </c>
      <c r="C37" s="23" t="s">
        <v>82</v>
      </c>
      <c r="D37" s="15" t="s">
        <v>156</v>
      </c>
      <c r="E37" s="17">
        <f>F37</f>
        <v>140</v>
      </c>
      <c r="F37" s="17">
        <v>140</v>
      </c>
      <c r="G37" s="4"/>
      <c r="H37" s="4"/>
      <c r="I37" s="4"/>
      <c r="J37" s="4"/>
      <c r="K37" s="4"/>
      <c r="L37" s="4"/>
      <c r="M37" s="4"/>
      <c r="N37" s="4"/>
      <c r="O37" s="4"/>
      <c r="P37" s="17">
        <f t="shared" ref="P37" si="12">E37+J37</f>
        <v>140</v>
      </c>
    </row>
    <row r="38" spans="1:16" ht="3" customHeight="1">
      <c r="A38" s="4"/>
      <c r="B38" s="34"/>
      <c r="C38" s="23"/>
      <c r="D38" s="1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s="6" customFormat="1" ht="14.25">
      <c r="A39" s="97"/>
      <c r="B39" s="103">
        <v>6300</v>
      </c>
      <c r="C39" s="98"/>
      <c r="D39" s="99" t="s">
        <v>25</v>
      </c>
      <c r="E39" s="97">
        <f>E40</f>
        <v>0</v>
      </c>
      <c r="F39" s="97"/>
      <c r="G39" s="97">
        <f t="shared" ref="G39:P39" si="13">G40</f>
        <v>0</v>
      </c>
      <c r="H39" s="97">
        <f t="shared" si="13"/>
        <v>0</v>
      </c>
      <c r="I39" s="97"/>
      <c r="J39" s="100">
        <f t="shared" si="13"/>
        <v>2345.34</v>
      </c>
      <c r="K39" s="97">
        <f t="shared" si="13"/>
        <v>0</v>
      </c>
      <c r="L39" s="97">
        <f t="shared" si="13"/>
        <v>0</v>
      </c>
      <c r="M39" s="97">
        <f t="shared" si="13"/>
        <v>0</v>
      </c>
      <c r="N39" s="100">
        <f t="shared" si="13"/>
        <v>2345.34</v>
      </c>
      <c r="O39" s="100">
        <f t="shared" si="13"/>
        <v>2345.34</v>
      </c>
      <c r="P39" s="100">
        <f t="shared" si="13"/>
        <v>2345.34</v>
      </c>
    </row>
    <row r="40" spans="1:16" ht="22.5">
      <c r="A40" s="4"/>
      <c r="B40" s="34">
        <v>6310</v>
      </c>
      <c r="C40" s="23" t="s">
        <v>90</v>
      </c>
      <c r="D40" s="15" t="s">
        <v>157</v>
      </c>
      <c r="E40" s="4"/>
      <c r="F40" s="4"/>
      <c r="G40" s="4"/>
      <c r="H40" s="4"/>
      <c r="I40" s="4"/>
      <c r="J40" s="17">
        <f>K40+N40</f>
        <v>2345.34</v>
      </c>
      <c r="K40" s="4"/>
      <c r="L40" s="4"/>
      <c r="M40" s="4"/>
      <c r="N40" s="17">
        <f>O40</f>
        <v>2345.34</v>
      </c>
      <c r="O40" s="17">
        <v>2345.34</v>
      </c>
      <c r="P40" s="17">
        <f t="shared" ref="P40" si="14">E40+J40</f>
        <v>2345.34</v>
      </c>
    </row>
    <row r="41" spans="1:16" ht="4.5" customHeight="1">
      <c r="A41" s="4"/>
      <c r="B41" s="34"/>
      <c r="C41" s="23"/>
      <c r="D41" s="15"/>
      <c r="E41" s="4"/>
      <c r="F41" s="4"/>
      <c r="G41" s="4"/>
      <c r="H41" s="4"/>
      <c r="I41" s="4"/>
      <c r="J41" s="17"/>
      <c r="K41" s="4"/>
      <c r="L41" s="4"/>
      <c r="M41" s="4"/>
      <c r="N41" s="17"/>
      <c r="O41" s="17"/>
      <c r="P41" s="17"/>
    </row>
    <row r="42" spans="1:16" s="6" customFormat="1" ht="28.5">
      <c r="A42" s="97"/>
      <c r="B42" s="103">
        <v>7300</v>
      </c>
      <c r="C42" s="98"/>
      <c r="D42" s="99" t="s">
        <v>47</v>
      </c>
      <c r="E42" s="100">
        <f>E43</f>
        <v>100</v>
      </c>
      <c r="F42" s="100">
        <f>F43</f>
        <v>100</v>
      </c>
      <c r="G42" s="100">
        <f t="shared" ref="G42:P42" si="15">G43</f>
        <v>0</v>
      </c>
      <c r="H42" s="100">
        <f t="shared" si="15"/>
        <v>0</v>
      </c>
      <c r="I42" s="100"/>
      <c r="J42" s="100">
        <f t="shared" si="15"/>
        <v>0</v>
      </c>
      <c r="K42" s="100">
        <f t="shared" si="15"/>
        <v>0</v>
      </c>
      <c r="L42" s="100">
        <f t="shared" si="15"/>
        <v>0</v>
      </c>
      <c r="M42" s="100">
        <f t="shared" si="15"/>
        <v>0</v>
      </c>
      <c r="N42" s="100">
        <f t="shared" si="15"/>
        <v>0</v>
      </c>
      <c r="O42" s="100">
        <f t="shared" si="15"/>
        <v>0</v>
      </c>
      <c r="P42" s="100">
        <f t="shared" si="15"/>
        <v>100</v>
      </c>
    </row>
    <row r="43" spans="1:16">
      <c r="A43" s="4"/>
      <c r="B43" s="34">
        <v>7310</v>
      </c>
      <c r="C43" s="23" t="s">
        <v>91</v>
      </c>
      <c r="D43" s="15" t="s">
        <v>158</v>
      </c>
      <c r="E43" s="17">
        <f>F43</f>
        <v>100</v>
      </c>
      <c r="F43" s="17">
        <v>100</v>
      </c>
      <c r="G43" s="4"/>
      <c r="H43" s="4"/>
      <c r="I43" s="4"/>
      <c r="J43" s="4"/>
      <c r="K43" s="4"/>
      <c r="L43" s="4"/>
      <c r="M43" s="4"/>
      <c r="N43" s="4"/>
      <c r="O43" s="4"/>
      <c r="P43" s="17">
        <f t="shared" ref="P43" si="16">E43+J43</f>
        <v>100</v>
      </c>
    </row>
    <row r="44" spans="1:16" ht="3" customHeight="1">
      <c r="A44" s="4"/>
      <c r="B44" s="34"/>
      <c r="C44" s="23"/>
      <c r="D44" s="1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s="6" customFormat="1" ht="28.5" customHeight="1">
      <c r="A45" s="97"/>
      <c r="B45" s="103">
        <v>6600</v>
      </c>
      <c r="C45" s="98"/>
      <c r="D45" s="99" t="s">
        <v>159</v>
      </c>
      <c r="E45" s="100">
        <f>E47+E46</f>
        <v>625</v>
      </c>
      <c r="F45" s="100">
        <f>F47+F46</f>
        <v>625</v>
      </c>
      <c r="G45" s="100">
        <f t="shared" ref="G45:P45" si="17">G47+G46</f>
        <v>0</v>
      </c>
      <c r="H45" s="100">
        <f t="shared" si="17"/>
        <v>0</v>
      </c>
      <c r="I45" s="100"/>
      <c r="J45" s="100">
        <f t="shared" si="17"/>
        <v>939.9</v>
      </c>
      <c r="K45" s="100">
        <f t="shared" si="17"/>
        <v>0</v>
      </c>
      <c r="L45" s="100">
        <f t="shared" si="17"/>
        <v>0</v>
      </c>
      <c r="M45" s="100">
        <f t="shared" si="17"/>
        <v>0</v>
      </c>
      <c r="N45" s="100">
        <f t="shared" si="17"/>
        <v>939.9</v>
      </c>
      <c r="O45" s="100">
        <f t="shared" si="17"/>
        <v>939.9</v>
      </c>
      <c r="P45" s="100">
        <f t="shared" si="17"/>
        <v>1564.9</v>
      </c>
    </row>
    <row r="46" spans="1:16" s="6" customFormat="1" ht="22.5">
      <c r="A46" s="5"/>
      <c r="B46" s="4">
        <v>6800</v>
      </c>
      <c r="C46" s="51" t="s">
        <v>160</v>
      </c>
      <c r="D46" s="15" t="s">
        <v>46</v>
      </c>
      <c r="E46" s="17">
        <f>F46</f>
        <v>200</v>
      </c>
      <c r="F46" s="17">
        <v>200</v>
      </c>
      <c r="G46" s="4"/>
      <c r="H46" s="4"/>
      <c r="I46" s="4"/>
      <c r="J46" s="17"/>
      <c r="K46" s="17"/>
      <c r="L46" s="4"/>
      <c r="M46" s="17"/>
      <c r="N46" s="4"/>
      <c r="O46" s="4"/>
      <c r="P46" s="17">
        <f t="shared" ref="P46:P47" si="18">E46+J46</f>
        <v>200</v>
      </c>
    </row>
    <row r="47" spans="1:16" ht="22.5">
      <c r="A47" s="4"/>
      <c r="B47" s="4">
        <v>6650</v>
      </c>
      <c r="C47" s="23" t="s">
        <v>89</v>
      </c>
      <c r="D47" s="15" t="s">
        <v>161</v>
      </c>
      <c r="E47" s="17">
        <f>F47</f>
        <v>425</v>
      </c>
      <c r="F47" s="17">
        <v>425</v>
      </c>
      <c r="G47" s="4"/>
      <c r="H47" s="4"/>
      <c r="I47" s="4"/>
      <c r="J47" s="17">
        <f>N47</f>
        <v>939.9</v>
      </c>
      <c r="K47" s="17"/>
      <c r="L47" s="4"/>
      <c r="M47" s="17"/>
      <c r="N47" s="17">
        <f>O47</f>
        <v>939.9</v>
      </c>
      <c r="O47" s="17">
        <v>939.9</v>
      </c>
      <c r="P47" s="17">
        <f t="shared" si="18"/>
        <v>1364.9</v>
      </c>
    </row>
    <row r="48" spans="1:16" ht="3" customHeight="1">
      <c r="A48" s="4"/>
      <c r="B48" s="4"/>
      <c r="C48" s="23"/>
      <c r="D48" s="15"/>
      <c r="E48" s="17"/>
      <c r="F48" s="17"/>
      <c r="G48" s="4"/>
      <c r="H48" s="4"/>
      <c r="I48" s="4"/>
      <c r="J48" s="17"/>
      <c r="K48" s="17"/>
      <c r="L48" s="4"/>
      <c r="M48" s="17"/>
      <c r="N48" s="17"/>
      <c r="O48" s="17"/>
      <c r="P48" s="17"/>
    </row>
    <row r="49" spans="1:16" s="6" customFormat="1" ht="24">
      <c r="A49" s="97"/>
      <c r="B49" s="103">
        <v>7400</v>
      </c>
      <c r="C49" s="98"/>
      <c r="D49" s="99" t="s">
        <v>162</v>
      </c>
      <c r="E49" s="100">
        <f>E50</f>
        <v>300</v>
      </c>
      <c r="F49" s="100">
        <f>F50</f>
        <v>300</v>
      </c>
      <c r="G49" s="100">
        <f t="shared" ref="G49:P49" si="19">G50</f>
        <v>0</v>
      </c>
      <c r="H49" s="100">
        <f t="shared" si="19"/>
        <v>0</v>
      </c>
      <c r="I49" s="100"/>
      <c r="J49" s="100">
        <f t="shared" si="19"/>
        <v>0</v>
      </c>
      <c r="K49" s="100">
        <f t="shared" si="19"/>
        <v>0</v>
      </c>
      <c r="L49" s="100">
        <f t="shared" si="19"/>
        <v>0</v>
      </c>
      <c r="M49" s="100">
        <f t="shared" si="19"/>
        <v>0</v>
      </c>
      <c r="N49" s="100">
        <f t="shared" si="19"/>
        <v>0</v>
      </c>
      <c r="O49" s="100">
        <f t="shared" si="19"/>
        <v>0</v>
      </c>
      <c r="P49" s="100">
        <f t="shared" si="19"/>
        <v>300</v>
      </c>
    </row>
    <row r="50" spans="1:16">
      <c r="A50" s="4"/>
      <c r="B50" s="34">
        <v>7410</v>
      </c>
      <c r="C50" s="23" t="s">
        <v>163</v>
      </c>
      <c r="D50" s="15" t="s">
        <v>164</v>
      </c>
      <c r="E50" s="17">
        <f>F50</f>
        <v>300</v>
      </c>
      <c r="F50" s="17">
        <v>300</v>
      </c>
      <c r="G50" s="4"/>
      <c r="H50" s="4"/>
      <c r="I50" s="4"/>
      <c r="J50" s="4"/>
      <c r="K50" s="4"/>
      <c r="L50" s="4"/>
      <c r="M50" s="4"/>
      <c r="N50" s="4"/>
      <c r="O50" s="4"/>
      <c r="P50" s="17">
        <f t="shared" ref="P50" si="20">E50+J50</f>
        <v>300</v>
      </c>
    </row>
    <row r="51" spans="1:16" ht="3.75" customHeight="1">
      <c r="A51" s="4"/>
      <c r="B51" s="4"/>
      <c r="C51" s="51"/>
      <c r="D51" s="15"/>
      <c r="E51" s="4"/>
      <c r="F51" s="4"/>
      <c r="G51" s="4"/>
      <c r="H51" s="4"/>
      <c r="I51" s="4"/>
      <c r="J51" s="4"/>
      <c r="K51" s="4"/>
      <c r="L51" s="4"/>
      <c r="M51" s="4"/>
      <c r="N51" s="104"/>
      <c r="O51" s="104"/>
      <c r="P51" s="4"/>
    </row>
    <row r="52" spans="1:16" s="6" customFormat="1" ht="14.25">
      <c r="A52" s="97"/>
      <c r="B52" s="97">
        <v>9100</v>
      </c>
      <c r="C52" s="98"/>
      <c r="D52" s="99" t="s">
        <v>26</v>
      </c>
      <c r="E52" s="100">
        <f>E53+E54</f>
        <v>0</v>
      </c>
      <c r="F52" s="100">
        <f>F53+F54</f>
        <v>0</v>
      </c>
      <c r="G52" s="97">
        <f t="shared" ref="G52:P52" si="21">G53+G54</f>
        <v>0</v>
      </c>
      <c r="H52" s="97">
        <f t="shared" si="21"/>
        <v>0</v>
      </c>
      <c r="I52" s="97"/>
      <c r="J52" s="100">
        <f t="shared" si="21"/>
        <v>79.501999999999995</v>
      </c>
      <c r="K52" s="100">
        <f t="shared" si="21"/>
        <v>79.501999999999995</v>
      </c>
      <c r="L52" s="97">
        <f t="shared" si="21"/>
        <v>0</v>
      </c>
      <c r="M52" s="100">
        <f t="shared" si="21"/>
        <v>0</v>
      </c>
      <c r="N52" s="105">
        <f t="shared" si="21"/>
        <v>0</v>
      </c>
      <c r="O52" s="105">
        <f t="shared" si="21"/>
        <v>0</v>
      </c>
      <c r="P52" s="100">
        <f t="shared" si="21"/>
        <v>79.501999999999995</v>
      </c>
    </row>
    <row r="53" spans="1:16">
      <c r="A53" s="4"/>
      <c r="B53" s="4">
        <v>9120</v>
      </c>
      <c r="C53" s="51" t="s">
        <v>165</v>
      </c>
      <c r="D53" s="15" t="s">
        <v>27</v>
      </c>
      <c r="E53" s="17"/>
      <c r="F53" s="17"/>
      <c r="G53" s="4"/>
      <c r="H53" s="4"/>
      <c r="I53" s="4"/>
      <c r="J53" s="104">
        <f>N53+K53</f>
        <v>79.501999999999995</v>
      </c>
      <c r="K53" s="17">
        <v>79.501999999999995</v>
      </c>
      <c r="L53" s="4"/>
      <c r="M53" s="17"/>
      <c r="N53" s="104"/>
      <c r="O53" s="104"/>
      <c r="P53" s="17">
        <f t="shared" ref="P53:P54" si="22">E53+J53</f>
        <v>79.501999999999995</v>
      </c>
    </row>
    <row r="54" spans="1:16" ht="22.5" hidden="1">
      <c r="A54" s="4"/>
      <c r="B54" s="4">
        <v>9140</v>
      </c>
      <c r="C54" s="23" t="s">
        <v>83</v>
      </c>
      <c r="D54" s="15" t="s">
        <v>33</v>
      </c>
      <c r="E54" s="17">
        <f>F54</f>
        <v>0</v>
      </c>
      <c r="F54" s="17"/>
      <c r="G54" s="4"/>
      <c r="H54" s="4"/>
      <c r="I54" s="4"/>
      <c r="J54" s="104">
        <f>N54</f>
        <v>0</v>
      </c>
      <c r="K54" s="4"/>
      <c r="L54" s="4"/>
      <c r="M54" s="4"/>
      <c r="N54" s="104">
        <f>O54</f>
        <v>0</v>
      </c>
      <c r="O54" s="104"/>
      <c r="P54" s="17">
        <f t="shared" si="22"/>
        <v>0</v>
      </c>
    </row>
    <row r="55" spans="1:16" ht="3.75" customHeight="1">
      <c r="A55" s="4"/>
      <c r="B55" s="4"/>
      <c r="C55" s="23"/>
      <c r="D55" s="15"/>
      <c r="E55" s="17"/>
      <c r="F55" s="17"/>
      <c r="G55" s="4"/>
      <c r="H55" s="4"/>
      <c r="I55" s="4"/>
      <c r="J55" s="104"/>
      <c r="K55" s="4"/>
      <c r="L55" s="4"/>
      <c r="M55" s="4"/>
      <c r="N55" s="104"/>
      <c r="O55" s="104"/>
      <c r="P55" s="17"/>
    </row>
    <row r="56" spans="1:16" s="6" customFormat="1" ht="23.25" customHeight="1">
      <c r="A56" s="97"/>
      <c r="B56" s="103">
        <v>7800</v>
      </c>
      <c r="C56" s="98"/>
      <c r="D56" s="99" t="s">
        <v>166</v>
      </c>
      <c r="E56" s="100">
        <f>E57</f>
        <v>1000</v>
      </c>
      <c r="F56" s="100">
        <f>F57</f>
        <v>1000</v>
      </c>
      <c r="G56" s="100">
        <f t="shared" ref="G56:P56" si="23">G57</f>
        <v>0</v>
      </c>
      <c r="H56" s="100">
        <f t="shared" si="23"/>
        <v>0</v>
      </c>
      <c r="I56" s="100"/>
      <c r="J56" s="100">
        <f t="shared" si="23"/>
        <v>302.57100000000003</v>
      </c>
      <c r="K56" s="100">
        <f t="shared" si="23"/>
        <v>2.5710000000000002</v>
      </c>
      <c r="L56" s="100">
        <f t="shared" si="23"/>
        <v>0</v>
      </c>
      <c r="M56" s="100">
        <f t="shared" si="23"/>
        <v>0</v>
      </c>
      <c r="N56" s="100">
        <f t="shared" si="23"/>
        <v>300</v>
      </c>
      <c r="O56" s="100">
        <f t="shared" si="23"/>
        <v>300</v>
      </c>
      <c r="P56" s="100">
        <f t="shared" si="23"/>
        <v>1302.5709999999999</v>
      </c>
    </row>
    <row r="57" spans="1:16" ht="33.75">
      <c r="A57" s="4"/>
      <c r="B57" s="4">
        <v>7810</v>
      </c>
      <c r="C57" s="51" t="s">
        <v>97</v>
      </c>
      <c r="D57" s="15" t="s">
        <v>167</v>
      </c>
      <c r="E57" s="17">
        <f>F57</f>
        <v>1000</v>
      </c>
      <c r="F57" s="17">
        <v>1000</v>
      </c>
      <c r="G57" s="4"/>
      <c r="H57" s="4"/>
      <c r="I57" s="4"/>
      <c r="J57" s="17">
        <f t="shared" ref="J57" si="24">K57+N57</f>
        <v>302.57100000000003</v>
      </c>
      <c r="K57" s="17">
        <v>2.5710000000000002</v>
      </c>
      <c r="L57" s="17"/>
      <c r="M57" s="17"/>
      <c r="N57" s="17">
        <f t="shared" ref="N57" si="25">O57</f>
        <v>300</v>
      </c>
      <c r="O57" s="17">
        <v>300</v>
      </c>
      <c r="P57" s="17">
        <f t="shared" ref="P57" si="26">E57+J57</f>
        <v>1302.5709999999999</v>
      </c>
    </row>
    <row r="58" spans="1:16" ht="3.75" customHeight="1">
      <c r="A58" s="4"/>
      <c r="B58" s="4"/>
      <c r="C58" s="51"/>
      <c r="D58" s="1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s="6" customFormat="1" ht="14.25">
      <c r="A59" s="97"/>
      <c r="B59" s="97">
        <v>8000</v>
      </c>
      <c r="C59" s="106"/>
      <c r="D59" s="99" t="s">
        <v>35</v>
      </c>
      <c r="E59" s="100">
        <f>SUM(E60:E63)</f>
        <v>409.71</v>
      </c>
      <c r="F59" s="100">
        <f t="shared" ref="F59:P59" si="27">SUM(F60:F63)</f>
        <v>409.71</v>
      </c>
      <c r="G59" s="100">
        <f t="shared" si="27"/>
        <v>0</v>
      </c>
      <c r="H59" s="100">
        <f t="shared" si="27"/>
        <v>0</v>
      </c>
      <c r="I59" s="100">
        <f t="shared" si="27"/>
        <v>0</v>
      </c>
      <c r="J59" s="100">
        <f t="shared" si="27"/>
        <v>0.36899999999999999</v>
      </c>
      <c r="K59" s="100">
        <f t="shared" si="27"/>
        <v>0.36899999999999999</v>
      </c>
      <c r="L59" s="100">
        <f t="shared" si="27"/>
        <v>0</v>
      </c>
      <c r="M59" s="100">
        <f t="shared" si="27"/>
        <v>0</v>
      </c>
      <c r="N59" s="100">
        <f t="shared" si="27"/>
        <v>0</v>
      </c>
      <c r="O59" s="100">
        <f t="shared" si="27"/>
        <v>0</v>
      </c>
      <c r="P59" s="100">
        <f t="shared" si="27"/>
        <v>410.07900000000001</v>
      </c>
    </row>
    <row r="60" spans="1:16" ht="24.75" customHeight="1">
      <c r="A60" s="4"/>
      <c r="B60" s="4">
        <v>8021</v>
      </c>
      <c r="C60" s="51" t="s">
        <v>95</v>
      </c>
      <c r="D60" s="15" t="s">
        <v>96</v>
      </c>
      <c r="E60" s="17">
        <f>F60</f>
        <v>0</v>
      </c>
      <c r="F60" s="17"/>
      <c r="G60" s="17"/>
      <c r="H60" s="17"/>
      <c r="I60" s="17"/>
      <c r="J60" s="17">
        <f t="shared" ref="J60:J61" si="28">K60+N60</f>
        <v>0</v>
      </c>
      <c r="K60" s="17"/>
      <c r="L60" s="17"/>
      <c r="M60" s="17"/>
      <c r="N60" s="17">
        <f t="shared" ref="N60:N61" si="29">O60</f>
        <v>0</v>
      </c>
      <c r="O60" s="17"/>
      <c r="P60" s="17">
        <f t="shared" ref="P60:P62" si="30">E60+J60</f>
        <v>0</v>
      </c>
    </row>
    <row r="61" spans="1:16">
      <c r="A61" s="4"/>
      <c r="B61" s="4">
        <v>8800</v>
      </c>
      <c r="C61" s="51" t="s">
        <v>84</v>
      </c>
      <c r="D61" s="15" t="s">
        <v>49</v>
      </c>
      <c r="E61" s="17">
        <f>F61</f>
        <v>51.71</v>
      </c>
      <c r="F61" s="17">
        <v>51.71</v>
      </c>
      <c r="G61" s="4"/>
      <c r="H61" s="4"/>
      <c r="I61" s="4"/>
      <c r="J61" s="17">
        <f t="shared" si="28"/>
        <v>0</v>
      </c>
      <c r="K61" s="4"/>
      <c r="L61" s="4"/>
      <c r="M61" s="4"/>
      <c r="N61" s="17">
        <f t="shared" si="29"/>
        <v>0</v>
      </c>
      <c r="O61" s="4"/>
      <c r="P61" s="17">
        <f t="shared" si="30"/>
        <v>51.71</v>
      </c>
    </row>
    <row r="62" spans="1:16">
      <c r="A62" s="4"/>
      <c r="B62" s="4">
        <v>8600</v>
      </c>
      <c r="C62" s="51" t="s">
        <v>92</v>
      </c>
      <c r="D62" s="15" t="s">
        <v>28</v>
      </c>
      <c r="E62" s="17">
        <f>F62</f>
        <v>358</v>
      </c>
      <c r="F62" s="17">
        <v>358</v>
      </c>
      <c r="G62" s="4"/>
      <c r="H62" s="4"/>
      <c r="I62" s="4"/>
      <c r="J62" s="17">
        <f>K62+N62</f>
        <v>0.36899999999999999</v>
      </c>
      <c r="K62" s="17">
        <v>0.36899999999999999</v>
      </c>
      <c r="L62" s="17"/>
      <c r="M62" s="17"/>
      <c r="N62" s="17">
        <f>O62</f>
        <v>0</v>
      </c>
      <c r="O62" s="17"/>
      <c r="P62" s="17">
        <f t="shared" si="30"/>
        <v>358.36900000000003</v>
      </c>
    </row>
    <row r="63" spans="1:16" ht="22.5" hidden="1">
      <c r="A63" s="4"/>
      <c r="B63" s="4"/>
      <c r="C63" s="51"/>
      <c r="D63" s="15" t="s">
        <v>32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3" customHeight="1">
      <c r="A64" s="4"/>
      <c r="B64" s="4"/>
      <c r="C64" s="51"/>
      <c r="D64" s="15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s="6" customFormat="1" ht="14.25">
      <c r="A65" s="97"/>
      <c r="B65" s="97"/>
      <c r="C65" s="106"/>
      <c r="D65" s="99" t="s">
        <v>29</v>
      </c>
      <c r="E65" s="100">
        <f>E13+E16+E19+E25+E33+E36+E39+E45+E52+E59+E42+E49+E56</f>
        <v>23095.279999999999</v>
      </c>
      <c r="F65" s="100">
        <f t="shared" ref="F65:P65" si="31">F13+F16+F19+F25+F33+F36+F39+F45+F52+F59+F42+F49+F56</f>
        <v>23095.279999999999</v>
      </c>
      <c r="G65" s="100">
        <f t="shared" si="31"/>
        <v>12165.220000000001</v>
      </c>
      <c r="H65" s="100">
        <f t="shared" si="31"/>
        <v>2799.49</v>
      </c>
      <c r="I65" s="100">
        <f t="shared" si="31"/>
        <v>0</v>
      </c>
      <c r="J65" s="100">
        <f t="shared" si="31"/>
        <v>8658.4290000000019</v>
      </c>
      <c r="K65" s="100">
        <f t="shared" si="31"/>
        <v>1236.3089999999997</v>
      </c>
      <c r="L65" s="100">
        <f t="shared" si="31"/>
        <v>41.69</v>
      </c>
      <c r="M65" s="100">
        <f t="shared" si="31"/>
        <v>0</v>
      </c>
      <c r="N65" s="100">
        <f t="shared" si="31"/>
        <v>7422.12</v>
      </c>
      <c r="O65" s="100">
        <f t="shared" si="31"/>
        <v>7413.12</v>
      </c>
      <c r="P65" s="100">
        <f t="shared" si="31"/>
        <v>31753.709000000003</v>
      </c>
    </row>
    <row r="66" spans="1:16" ht="3" customHeight="1">
      <c r="A66" s="4"/>
      <c r="B66" s="4"/>
      <c r="C66" s="4"/>
      <c r="D66" s="15"/>
      <c r="E66" s="17"/>
      <c r="F66" s="17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t="22.5" hidden="1">
      <c r="B67" s="4">
        <v>250302</v>
      </c>
      <c r="C67" s="4"/>
      <c r="D67" s="15" t="s">
        <v>30</v>
      </c>
      <c r="E67" s="17" t="e">
        <f>#REF!</f>
        <v>#REF!</v>
      </c>
      <c r="F67" s="17"/>
      <c r="G67" s="4" t="e">
        <f>#REF!</f>
        <v>#REF!</v>
      </c>
      <c r="H67" s="4" t="e">
        <f>#REF!</f>
        <v>#REF!</v>
      </c>
      <c r="I67" s="4"/>
      <c r="J67" s="4" t="e">
        <f>#REF!</f>
        <v>#REF!</v>
      </c>
      <c r="K67" s="4" t="e">
        <f>#REF!</f>
        <v>#REF!</v>
      </c>
      <c r="L67" s="4" t="e">
        <f>#REF!</f>
        <v>#REF!</v>
      </c>
      <c r="M67" s="4" t="e">
        <f>#REF!</f>
        <v>#REF!</v>
      </c>
      <c r="N67" s="4" t="e">
        <f>#REF!</f>
        <v>#REF!</v>
      </c>
      <c r="O67" s="4" t="e">
        <f>#REF!</f>
        <v>#REF!</v>
      </c>
      <c r="P67" s="17" t="e">
        <f>#REF!</f>
        <v>#REF!</v>
      </c>
    </row>
    <row r="68" spans="1:16" ht="3" hidden="1" customHeight="1">
      <c r="B68" s="4"/>
      <c r="C68" s="4"/>
      <c r="D68" s="15"/>
      <c r="E68" s="17"/>
      <c r="F68" s="17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s="6" customFormat="1" ht="14.25" hidden="1">
      <c r="B69" s="5"/>
      <c r="C69" s="5"/>
      <c r="D69" s="14" t="s">
        <v>31</v>
      </c>
      <c r="E69" s="18" t="e">
        <f>E65+E67</f>
        <v>#REF!</v>
      </c>
      <c r="F69" s="18"/>
      <c r="G69" s="18" t="e">
        <f t="shared" ref="G69:O69" si="32">G65+G67</f>
        <v>#REF!</v>
      </c>
      <c r="H69" s="5" t="e">
        <f t="shared" si="32"/>
        <v>#REF!</v>
      </c>
      <c r="I69" s="5"/>
      <c r="J69" s="18" t="e">
        <f t="shared" si="32"/>
        <v>#REF!</v>
      </c>
      <c r="K69" s="18" t="e">
        <f t="shared" si="32"/>
        <v>#REF!</v>
      </c>
      <c r="L69" s="5" t="e">
        <f t="shared" si="32"/>
        <v>#REF!</v>
      </c>
      <c r="M69" s="18" t="e">
        <f t="shared" si="32"/>
        <v>#REF!</v>
      </c>
      <c r="N69" s="18" t="e">
        <f t="shared" si="32"/>
        <v>#REF!</v>
      </c>
      <c r="O69" s="18" t="e">
        <f t="shared" si="32"/>
        <v>#REF!</v>
      </c>
      <c r="P69" s="18" t="e">
        <f>P65+P67</f>
        <v>#REF!</v>
      </c>
    </row>
    <row r="70" spans="1:16" s="6" customFormat="1" ht="14.25">
      <c r="B70" s="28"/>
      <c r="C70" s="28"/>
      <c r="D70" s="52"/>
      <c r="E70" s="29"/>
      <c r="F70" s="29"/>
      <c r="G70" s="29"/>
      <c r="H70" s="28"/>
      <c r="I70" s="28"/>
      <c r="J70" s="29"/>
      <c r="K70" s="29"/>
      <c r="L70" s="28"/>
      <c r="M70" s="29"/>
      <c r="N70" s="29"/>
      <c r="O70" s="29"/>
      <c r="P70" s="29"/>
    </row>
    <row r="71" spans="1:16" s="6" customFormat="1" ht="14.25">
      <c r="A71" s="87" t="s">
        <v>72</v>
      </c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</row>
    <row r="72" spans="1:16" ht="13.5" customHeight="1">
      <c r="A72" s="87" t="s">
        <v>71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</row>
    <row r="73" spans="1:16">
      <c r="D73" s="10"/>
    </row>
    <row r="74" spans="1:16" s="16" customFormat="1" ht="17.25" customHeight="1">
      <c r="A74" s="72" t="s">
        <v>99</v>
      </c>
      <c r="B74" s="72"/>
      <c r="C74" s="72"/>
      <c r="D74" s="72"/>
      <c r="E74" s="72"/>
      <c r="F74" s="72"/>
      <c r="G74" s="72"/>
      <c r="H74" s="72"/>
      <c r="I74" s="72"/>
      <c r="J74" s="72"/>
      <c r="K74" s="79"/>
      <c r="L74" s="79"/>
      <c r="M74" s="79"/>
    </row>
    <row r="75" spans="1:16">
      <c r="D75" s="10"/>
      <c r="H75" s="30"/>
      <c r="I75" s="30"/>
      <c r="J75" s="30"/>
      <c r="K75" s="30"/>
      <c r="L75" s="30"/>
      <c r="M75" s="30"/>
    </row>
    <row r="76" spans="1:16">
      <c r="D76" s="10"/>
    </row>
    <row r="77" spans="1:16">
      <c r="D77" s="10"/>
    </row>
    <row r="78" spans="1:16">
      <c r="D78" s="10"/>
    </row>
    <row r="79" spans="1:16">
      <c r="D79" s="10"/>
    </row>
    <row r="80" spans="1:16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</sheetData>
  <mergeCells count="29">
    <mergeCell ref="A71:P71"/>
    <mergeCell ref="A72:P72"/>
    <mergeCell ref="A74:J74"/>
    <mergeCell ref="K74:M74"/>
    <mergeCell ref="P9:P12"/>
    <mergeCell ref="E10:E12"/>
    <mergeCell ref="F10:F12"/>
    <mergeCell ref="G10:H10"/>
    <mergeCell ref="I10:I12"/>
    <mergeCell ref="J10:J12"/>
    <mergeCell ref="K10:K12"/>
    <mergeCell ref="L10:M10"/>
    <mergeCell ref="N10:N12"/>
    <mergeCell ref="G11:G12"/>
    <mergeCell ref="H11:H12"/>
    <mergeCell ref="L11:L12"/>
    <mergeCell ref="M11:M12"/>
    <mergeCell ref="O11:O12"/>
    <mergeCell ref="A9:A12"/>
    <mergeCell ref="B9:B12"/>
    <mergeCell ref="C9:C12"/>
    <mergeCell ref="D9:D12"/>
    <mergeCell ref="E9:I9"/>
    <mergeCell ref="N1:P1"/>
    <mergeCell ref="B5:P5"/>
    <mergeCell ref="M2:P2"/>
    <mergeCell ref="M3:P3"/>
    <mergeCell ref="B6:P6"/>
    <mergeCell ref="J9:O9"/>
  </mergeCells>
  <pageMargins left="0" right="0" top="0.39370078740157483" bottom="0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9"/>
  <sheetViews>
    <sheetView tabSelected="1" topLeftCell="A50" workbookViewId="0">
      <selection activeCell="Q27" sqref="Q27"/>
    </sheetView>
  </sheetViews>
  <sheetFormatPr defaultRowHeight="13.5"/>
  <cols>
    <col min="1" max="1" width="9.140625" style="3"/>
    <col min="2" max="3" width="13" style="3" customWidth="1"/>
    <col min="4" max="4" width="18.42578125" style="3" customWidth="1"/>
    <col min="5" max="5" width="56.7109375" style="3" customWidth="1"/>
    <col min="6" max="6" width="8" style="3" customWidth="1"/>
    <col min="7" max="7" width="6.85546875" style="3" customWidth="1"/>
    <col min="8" max="8" width="8.28515625" style="3" customWidth="1"/>
    <col min="9" max="9" width="7.7109375" style="3" customWidth="1"/>
    <col min="10" max="16384" width="9.140625" style="3"/>
  </cols>
  <sheetData>
    <row r="1" spans="1:9" ht="13.5" customHeight="1">
      <c r="F1" s="69" t="s">
        <v>36</v>
      </c>
      <c r="G1" s="69"/>
      <c r="H1" s="69"/>
      <c r="I1" s="53"/>
    </row>
    <row r="2" spans="1:9" ht="10.5" customHeight="1">
      <c r="F2" s="69" t="s">
        <v>189</v>
      </c>
      <c r="G2" s="69"/>
      <c r="H2" s="69"/>
      <c r="I2" s="69"/>
    </row>
    <row r="3" spans="1:9" ht="10.5" customHeight="1">
      <c r="F3" s="69" t="s">
        <v>190</v>
      </c>
      <c r="G3" s="69"/>
      <c r="H3" s="69"/>
      <c r="I3" s="69"/>
    </row>
    <row r="4" spans="1:9" ht="15" customHeight="1"/>
    <row r="5" spans="1:9" ht="23.25" customHeight="1">
      <c r="B5" s="70" t="s">
        <v>168</v>
      </c>
      <c r="C5" s="70"/>
      <c r="D5" s="70"/>
      <c r="E5" s="70"/>
      <c r="F5" s="70"/>
      <c r="G5" s="70"/>
      <c r="H5" s="70"/>
      <c r="I5" s="70"/>
    </row>
    <row r="6" spans="1:9" ht="15" customHeight="1"/>
    <row r="7" spans="1:9" ht="26.25" customHeight="1">
      <c r="H7" s="93" t="s">
        <v>48</v>
      </c>
      <c r="I7" s="93"/>
    </row>
    <row r="8" spans="1:9" s="10" customFormat="1" ht="18.75" customHeight="1">
      <c r="A8" s="95" t="s">
        <v>70</v>
      </c>
      <c r="B8" s="90" t="s">
        <v>69</v>
      </c>
      <c r="C8" s="90" t="s">
        <v>61</v>
      </c>
      <c r="D8" s="90" t="s">
        <v>68</v>
      </c>
      <c r="E8" s="95" t="s">
        <v>39</v>
      </c>
      <c r="F8" s="94" t="s">
        <v>67</v>
      </c>
      <c r="G8" s="94" t="s">
        <v>38</v>
      </c>
      <c r="H8" s="94" t="s">
        <v>66</v>
      </c>
      <c r="I8" s="94" t="s">
        <v>65</v>
      </c>
    </row>
    <row r="9" spans="1:9" s="10" customFormat="1" ht="32.25" customHeight="1">
      <c r="A9" s="95"/>
      <c r="B9" s="91"/>
      <c r="C9" s="91"/>
      <c r="D9" s="91"/>
      <c r="E9" s="95"/>
      <c r="F9" s="94"/>
      <c r="G9" s="94"/>
      <c r="H9" s="94"/>
      <c r="I9" s="94"/>
    </row>
    <row r="10" spans="1:9" s="10" customFormat="1" ht="26.25" customHeight="1">
      <c r="A10" s="95"/>
      <c r="B10" s="92"/>
      <c r="C10" s="92"/>
      <c r="D10" s="92"/>
      <c r="E10" s="95"/>
      <c r="F10" s="94"/>
      <c r="G10" s="94"/>
      <c r="H10" s="94"/>
      <c r="I10" s="94"/>
    </row>
    <row r="11" spans="1:9" s="6" customFormat="1" ht="13.5" customHeight="1">
      <c r="A11" s="5"/>
      <c r="B11" s="13" t="s">
        <v>37</v>
      </c>
      <c r="C11" s="14"/>
      <c r="D11" s="14"/>
      <c r="E11" s="5"/>
      <c r="F11" s="18">
        <f>F15+F44+F48+F24+F31+F54</f>
        <v>7413.12</v>
      </c>
      <c r="G11" s="5"/>
      <c r="H11" s="5"/>
      <c r="I11" s="18">
        <f t="shared" ref="I11:I45" si="0">F11</f>
        <v>7413.12</v>
      </c>
    </row>
    <row r="12" spans="1:9" ht="14.25" customHeight="1">
      <c r="A12" s="4"/>
      <c r="B12" s="20">
        <v>6060</v>
      </c>
      <c r="C12" s="54" t="s">
        <v>78</v>
      </c>
      <c r="D12" s="20"/>
      <c r="E12" s="20" t="s">
        <v>21</v>
      </c>
      <c r="F12" s="21">
        <f>F13+F14</f>
        <v>218</v>
      </c>
      <c r="G12" s="7"/>
      <c r="H12" s="7"/>
      <c r="I12" s="21">
        <f>F12</f>
        <v>218</v>
      </c>
    </row>
    <row r="13" spans="1:9" ht="17.25" customHeight="1">
      <c r="A13" s="4"/>
      <c r="B13" s="23" t="s">
        <v>42</v>
      </c>
      <c r="C13" s="55"/>
      <c r="D13" s="9"/>
      <c r="E13" s="4" t="s">
        <v>169</v>
      </c>
      <c r="F13" s="17">
        <v>20</v>
      </c>
      <c r="G13" s="4"/>
      <c r="H13" s="4"/>
      <c r="I13" s="17">
        <f t="shared" si="0"/>
        <v>20</v>
      </c>
    </row>
    <row r="14" spans="1:9" ht="12" customHeight="1">
      <c r="A14" s="4"/>
      <c r="B14" s="50"/>
      <c r="C14" s="64"/>
      <c r="D14" s="59"/>
      <c r="E14" s="4" t="s">
        <v>170</v>
      </c>
      <c r="F14" s="17">
        <v>198</v>
      </c>
      <c r="G14" s="4"/>
      <c r="H14" s="4"/>
      <c r="I14" s="17">
        <f t="shared" si="0"/>
        <v>198</v>
      </c>
    </row>
    <row r="15" spans="1:9" s="6" customFormat="1" ht="12.75" customHeight="1">
      <c r="A15" s="5"/>
      <c r="B15" s="19"/>
      <c r="C15" s="56"/>
      <c r="D15" s="24"/>
      <c r="E15" s="5" t="s">
        <v>43</v>
      </c>
      <c r="F15" s="18">
        <f>F12</f>
        <v>218</v>
      </c>
      <c r="G15" s="5"/>
      <c r="H15" s="5"/>
      <c r="I15" s="18">
        <f t="shared" si="0"/>
        <v>218</v>
      </c>
    </row>
    <row r="16" spans="1:9" s="6" customFormat="1" ht="4.5" customHeight="1">
      <c r="A16" s="5"/>
      <c r="B16" s="19"/>
      <c r="C16" s="56"/>
      <c r="D16" s="24"/>
      <c r="E16" s="5"/>
      <c r="F16" s="18"/>
      <c r="G16" s="5"/>
      <c r="H16" s="5"/>
      <c r="I16" s="18"/>
    </row>
    <row r="17" spans="1:9" s="22" customFormat="1" ht="16.5" customHeight="1">
      <c r="A17" s="7"/>
      <c r="B17" s="20">
        <v>6310</v>
      </c>
      <c r="C17" s="54" t="s">
        <v>90</v>
      </c>
      <c r="D17" s="26"/>
      <c r="E17" s="7" t="s">
        <v>171</v>
      </c>
      <c r="F17" s="21">
        <f>F24</f>
        <v>2045.3400000000001</v>
      </c>
      <c r="G17" s="7"/>
      <c r="H17" s="7"/>
      <c r="I17" s="21">
        <f>F17</f>
        <v>2045.3400000000001</v>
      </c>
    </row>
    <row r="18" spans="1:9" ht="14.25" customHeight="1">
      <c r="A18" s="4"/>
      <c r="B18" s="107">
        <v>3122</v>
      </c>
      <c r="C18" s="108"/>
      <c r="D18" s="109"/>
      <c r="E18" s="4" t="s">
        <v>172</v>
      </c>
      <c r="F18" s="17">
        <v>107.84</v>
      </c>
      <c r="G18" s="4"/>
      <c r="H18" s="4"/>
      <c r="I18" s="17">
        <f>F18</f>
        <v>107.84</v>
      </c>
    </row>
    <row r="19" spans="1:9" ht="14.25" customHeight="1">
      <c r="A19" s="4"/>
      <c r="B19" s="110"/>
      <c r="C19" s="111"/>
      <c r="D19" s="112"/>
      <c r="E19" s="4" t="s">
        <v>173</v>
      </c>
      <c r="F19" s="17">
        <v>237.5</v>
      </c>
      <c r="G19" s="4"/>
      <c r="H19" s="4"/>
      <c r="I19" s="17">
        <f>F19</f>
        <v>237.5</v>
      </c>
    </row>
    <row r="20" spans="1:9" ht="14.25" customHeight="1">
      <c r="A20" s="4"/>
      <c r="B20" s="110"/>
      <c r="C20" s="111"/>
      <c r="D20" s="112"/>
      <c r="E20" s="4" t="s">
        <v>174</v>
      </c>
      <c r="F20" s="17">
        <v>1000</v>
      </c>
      <c r="G20" s="4"/>
      <c r="H20" s="4"/>
      <c r="I20" s="17">
        <f t="shared" ref="I20:I40" si="1">F20</f>
        <v>1000</v>
      </c>
    </row>
    <row r="21" spans="1:9" ht="16.5" customHeight="1">
      <c r="A21" s="4"/>
      <c r="B21" s="110"/>
      <c r="C21" s="111"/>
      <c r="D21" s="112"/>
      <c r="E21" s="4" t="s">
        <v>191</v>
      </c>
      <c r="F21" s="17">
        <v>200</v>
      </c>
      <c r="G21" s="4"/>
      <c r="H21" s="4"/>
      <c r="I21" s="17">
        <f t="shared" si="1"/>
        <v>200</v>
      </c>
    </row>
    <row r="22" spans="1:9" ht="14.25" customHeight="1">
      <c r="A22" s="4"/>
      <c r="B22" s="110"/>
      <c r="C22" s="111"/>
      <c r="D22" s="112"/>
      <c r="E22" s="4" t="s">
        <v>44</v>
      </c>
      <c r="F22" s="17">
        <v>500</v>
      </c>
      <c r="G22" s="4"/>
      <c r="H22" s="4"/>
      <c r="I22" s="17">
        <f t="shared" si="1"/>
        <v>500</v>
      </c>
    </row>
    <row r="23" spans="1:9" ht="3.75" customHeight="1">
      <c r="A23" s="4"/>
      <c r="B23" s="113"/>
      <c r="C23" s="114"/>
      <c r="D23" s="49"/>
      <c r="E23" s="4"/>
      <c r="F23" s="17"/>
      <c r="G23" s="4"/>
      <c r="H23" s="4"/>
      <c r="I23" s="17"/>
    </row>
    <row r="24" spans="1:9" s="6" customFormat="1" ht="14.25" customHeight="1">
      <c r="A24" s="5"/>
      <c r="B24" s="19"/>
      <c r="C24" s="57"/>
      <c r="D24" s="25"/>
      <c r="E24" s="5" t="s">
        <v>45</v>
      </c>
      <c r="F24" s="18">
        <f>SUM(F18:F22)</f>
        <v>2045.3400000000001</v>
      </c>
      <c r="G24" s="5"/>
      <c r="H24" s="5"/>
      <c r="I24" s="18">
        <f t="shared" si="1"/>
        <v>2045.3400000000001</v>
      </c>
    </row>
    <row r="25" spans="1:9" s="22" customFormat="1" ht="14.25" customHeight="1">
      <c r="A25" s="7"/>
      <c r="B25" s="20">
        <v>6021</v>
      </c>
      <c r="C25" s="54" t="s">
        <v>94</v>
      </c>
      <c r="D25" s="26"/>
      <c r="E25" s="20" t="s">
        <v>175</v>
      </c>
      <c r="F25" s="21">
        <f>F26</f>
        <v>52</v>
      </c>
      <c r="G25" s="7"/>
      <c r="H25" s="7"/>
      <c r="I25" s="21">
        <f>F25</f>
        <v>52</v>
      </c>
    </row>
    <row r="26" spans="1:9" s="6" customFormat="1" ht="14.25" customHeight="1">
      <c r="A26" s="5"/>
      <c r="B26" s="19">
        <v>3131</v>
      </c>
      <c r="C26" s="57"/>
      <c r="D26" s="25"/>
      <c r="E26" s="4" t="s">
        <v>176</v>
      </c>
      <c r="F26" s="18">
        <v>52</v>
      </c>
      <c r="G26" s="5"/>
      <c r="H26" s="5"/>
      <c r="I26" s="18">
        <f t="shared" ref="I26:I31" si="2">F26</f>
        <v>52</v>
      </c>
    </row>
    <row r="27" spans="1:9" s="22" customFormat="1" ht="14.25" customHeight="1">
      <c r="A27" s="7"/>
      <c r="B27" s="20">
        <v>6022</v>
      </c>
      <c r="C27" s="54" t="s">
        <v>94</v>
      </c>
      <c r="D27" s="26"/>
      <c r="E27" s="20" t="s">
        <v>177</v>
      </c>
      <c r="F27" s="21">
        <f>F28</f>
        <v>300</v>
      </c>
      <c r="G27" s="7"/>
      <c r="H27" s="7"/>
      <c r="I27" s="21">
        <f t="shared" si="2"/>
        <v>300</v>
      </c>
    </row>
    <row r="28" spans="1:9" s="6" customFormat="1" ht="14.25" customHeight="1">
      <c r="A28" s="5"/>
      <c r="B28" s="19">
        <v>3131</v>
      </c>
      <c r="C28" s="57"/>
      <c r="D28" s="25"/>
      <c r="E28" s="4" t="s">
        <v>178</v>
      </c>
      <c r="F28" s="18">
        <v>300</v>
      </c>
      <c r="G28" s="5"/>
      <c r="H28" s="5"/>
      <c r="I28" s="18">
        <f t="shared" si="2"/>
        <v>300</v>
      </c>
    </row>
    <row r="29" spans="1:9" s="22" customFormat="1" ht="14.25" customHeight="1">
      <c r="A29" s="7"/>
      <c r="B29" s="20">
        <v>7810</v>
      </c>
      <c r="C29" s="54" t="s">
        <v>97</v>
      </c>
      <c r="D29" s="26"/>
      <c r="E29" s="20" t="s">
        <v>167</v>
      </c>
      <c r="F29" s="21">
        <f>F30</f>
        <v>300</v>
      </c>
      <c r="G29" s="7"/>
      <c r="H29" s="7"/>
      <c r="I29" s="21">
        <f t="shared" si="2"/>
        <v>300</v>
      </c>
    </row>
    <row r="30" spans="1:9" s="6" customFormat="1" ht="14.25" customHeight="1">
      <c r="A30" s="5"/>
      <c r="B30" s="19">
        <v>3131</v>
      </c>
      <c r="C30" s="57"/>
      <c r="D30" s="25"/>
      <c r="E30" s="4" t="s">
        <v>179</v>
      </c>
      <c r="F30" s="18">
        <v>300</v>
      </c>
      <c r="G30" s="5"/>
      <c r="H30" s="5"/>
      <c r="I30" s="18">
        <f>F30</f>
        <v>300</v>
      </c>
    </row>
    <row r="31" spans="1:9" s="6" customFormat="1" ht="15" customHeight="1">
      <c r="A31" s="5"/>
      <c r="B31" s="19"/>
      <c r="C31" s="57"/>
      <c r="D31" s="25"/>
      <c r="E31" s="5" t="s">
        <v>98</v>
      </c>
      <c r="F31" s="18">
        <f>F25+F27+F29</f>
        <v>652</v>
      </c>
      <c r="G31" s="5"/>
      <c r="H31" s="5"/>
      <c r="I31" s="18">
        <f t="shared" si="2"/>
        <v>652</v>
      </c>
    </row>
    <row r="32" spans="1:9" s="6" customFormat="1" ht="3" customHeight="1">
      <c r="A32" s="5"/>
      <c r="B32" s="19"/>
      <c r="C32" s="115"/>
      <c r="D32" s="116"/>
      <c r="E32" s="117"/>
      <c r="F32" s="18"/>
      <c r="G32" s="5"/>
      <c r="H32" s="5"/>
      <c r="I32" s="18"/>
    </row>
    <row r="33" spans="1:9" ht="14.25" customHeight="1">
      <c r="A33" s="4"/>
      <c r="B33" s="20">
        <v>6060</v>
      </c>
      <c r="C33" s="54" t="s">
        <v>78</v>
      </c>
      <c r="D33" s="20"/>
      <c r="E33" s="20" t="s">
        <v>21</v>
      </c>
      <c r="F33" s="21">
        <f>F34+F36+F35</f>
        <v>880</v>
      </c>
      <c r="G33" s="7"/>
      <c r="H33" s="7"/>
      <c r="I33" s="21">
        <f t="shared" si="1"/>
        <v>880</v>
      </c>
    </row>
    <row r="34" spans="1:9">
      <c r="A34" s="4"/>
      <c r="B34" s="9">
        <v>3132</v>
      </c>
      <c r="C34" s="55"/>
      <c r="D34" s="9"/>
      <c r="E34" s="4" t="s">
        <v>180</v>
      </c>
      <c r="F34" s="17">
        <v>680</v>
      </c>
      <c r="G34" s="4"/>
      <c r="H34" s="4"/>
      <c r="I34" s="17">
        <f t="shared" si="1"/>
        <v>680</v>
      </c>
    </row>
    <row r="35" spans="1:9" ht="13.5" customHeight="1">
      <c r="A35" s="4"/>
      <c r="B35" s="9"/>
      <c r="C35" s="55"/>
      <c r="D35" s="9"/>
      <c r="E35" s="4" t="s">
        <v>181</v>
      </c>
      <c r="F35" s="17">
        <v>100</v>
      </c>
      <c r="G35" s="4"/>
      <c r="H35" s="4"/>
      <c r="I35" s="17">
        <f t="shared" si="1"/>
        <v>100</v>
      </c>
    </row>
    <row r="36" spans="1:9" ht="28.5" customHeight="1">
      <c r="A36" s="4"/>
      <c r="B36" s="9"/>
      <c r="C36" s="55"/>
      <c r="D36" s="27"/>
      <c r="E36" s="4" t="s">
        <v>182</v>
      </c>
      <c r="F36" s="17">
        <v>100</v>
      </c>
      <c r="G36" s="4"/>
      <c r="H36" s="4"/>
      <c r="I36" s="17">
        <f t="shared" si="1"/>
        <v>100</v>
      </c>
    </row>
    <row r="37" spans="1:9" s="22" customFormat="1" ht="18" customHeight="1">
      <c r="A37" s="7"/>
      <c r="B37" s="20">
        <v>1010</v>
      </c>
      <c r="C37" s="54"/>
      <c r="D37" s="26"/>
      <c r="E37" s="7" t="s">
        <v>193</v>
      </c>
      <c r="F37" s="21">
        <f>F38</f>
        <v>1000</v>
      </c>
      <c r="G37" s="7"/>
      <c r="H37" s="7"/>
      <c r="I37" s="21">
        <f>I38</f>
        <v>1000</v>
      </c>
    </row>
    <row r="38" spans="1:9" ht="18" customHeight="1">
      <c r="A38" s="4"/>
      <c r="B38" s="9">
        <v>3132</v>
      </c>
      <c r="C38" s="55"/>
      <c r="D38" s="27"/>
      <c r="E38" s="4" t="s">
        <v>194</v>
      </c>
      <c r="F38" s="17">
        <v>1000</v>
      </c>
      <c r="G38" s="4"/>
      <c r="H38" s="4"/>
      <c r="I38" s="17">
        <f>F38</f>
        <v>1000</v>
      </c>
    </row>
    <row r="39" spans="1:9" s="6" customFormat="1" ht="26.25" customHeight="1">
      <c r="A39" s="5"/>
      <c r="B39" s="19">
        <v>6650</v>
      </c>
      <c r="C39" s="57" t="s">
        <v>89</v>
      </c>
      <c r="D39" s="25"/>
      <c r="E39" s="20" t="s">
        <v>161</v>
      </c>
      <c r="F39" s="18">
        <f>F40+F41</f>
        <v>939.9</v>
      </c>
      <c r="G39" s="5"/>
      <c r="H39" s="5"/>
      <c r="I39" s="18">
        <f t="shared" si="1"/>
        <v>939.9</v>
      </c>
    </row>
    <row r="40" spans="1:9" ht="14.25" customHeight="1">
      <c r="A40" s="4"/>
      <c r="B40" s="9">
        <v>3132</v>
      </c>
      <c r="C40" s="55"/>
      <c r="D40" s="27"/>
      <c r="E40" s="4" t="s">
        <v>183</v>
      </c>
      <c r="F40" s="17">
        <v>399.9</v>
      </c>
      <c r="G40" s="4"/>
      <c r="H40" s="4"/>
      <c r="I40" s="17">
        <f t="shared" si="1"/>
        <v>399.9</v>
      </c>
    </row>
    <row r="41" spans="1:9" s="22" customFormat="1" ht="15" customHeight="1">
      <c r="A41" s="7"/>
      <c r="B41" s="20"/>
      <c r="C41" s="54"/>
      <c r="D41" s="20"/>
      <c r="E41" s="9" t="s">
        <v>184</v>
      </c>
      <c r="F41" s="118">
        <v>540</v>
      </c>
      <c r="G41" s="7"/>
      <c r="H41" s="7"/>
      <c r="I41" s="21">
        <f t="shared" si="0"/>
        <v>540</v>
      </c>
    </row>
    <row r="42" spans="1:9" s="6" customFormat="1" ht="26.25" customHeight="1">
      <c r="A42" s="5"/>
      <c r="B42" s="19">
        <v>4090</v>
      </c>
      <c r="C42" s="57" t="s">
        <v>79</v>
      </c>
      <c r="D42" s="25"/>
      <c r="E42" s="20" t="s">
        <v>23</v>
      </c>
      <c r="F42" s="18">
        <f>F43</f>
        <v>400</v>
      </c>
      <c r="G42" s="5"/>
      <c r="H42" s="5"/>
      <c r="I42" s="18">
        <f t="shared" si="0"/>
        <v>400</v>
      </c>
    </row>
    <row r="43" spans="1:9" ht="13.5" customHeight="1">
      <c r="A43" s="4"/>
      <c r="B43" s="9">
        <v>3132</v>
      </c>
      <c r="C43" s="55"/>
      <c r="D43" s="9"/>
      <c r="E43" s="4" t="s">
        <v>192</v>
      </c>
      <c r="F43" s="17">
        <v>400</v>
      </c>
      <c r="G43" s="4"/>
      <c r="H43" s="4"/>
      <c r="I43" s="17">
        <f t="shared" si="0"/>
        <v>400</v>
      </c>
    </row>
    <row r="44" spans="1:9" s="6" customFormat="1" ht="13.5" customHeight="1">
      <c r="A44" s="5"/>
      <c r="B44" s="19"/>
      <c r="C44" s="57"/>
      <c r="D44" s="19"/>
      <c r="E44" s="5" t="s">
        <v>41</v>
      </c>
      <c r="F44" s="18">
        <f>+F33+F39+F42+F37</f>
        <v>3219.9</v>
      </c>
      <c r="G44" s="5"/>
      <c r="H44" s="5"/>
      <c r="I44" s="18">
        <f t="shared" si="0"/>
        <v>3219.9</v>
      </c>
    </row>
    <row r="45" spans="1:9" ht="13.5" customHeight="1">
      <c r="A45" s="4"/>
      <c r="B45" s="9"/>
      <c r="C45" s="55"/>
      <c r="D45" s="9"/>
      <c r="E45" s="4"/>
      <c r="F45" s="17"/>
      <c r="G45" s="4"/>
      <c r="H45" s="4"/>
      <c r="I45" s="17">
        <f t="shared" si="0"/>
        <v>0</v>
      </c>
    </row>
    <row r="46" spans="1:9" s="22" customFormat="1" ht="13.5" customHeight="1">
      <c r="A46" s="7"/>
      <c r="B46" s="20">
        <v>6310</v>
      </c>
      <c r="C46" s="54" t="s">
        <v>90</v>
      </c>
      <c r="D46" s="20"/>
      <c r="E46" s="20" t="s">
        <v>157</v>
      </c>
      <c r="F46" s="21">
        <f>SUM(F47:F47)</f>
        <v>300</v>
      </c>
      <c r="G46" s="7"/>
      <c r="H46" s="7"/>
      <c r="I46" s="21">
        <f>F46</f>
        <v>300</v>
      </c>
    </row>
    <row r="47" spans="1:9" ht="25.5" customHeight="1">
      <c r="A47" s="4"/>
      <c r="B47" s="9">
        <v>3142</v>
      </c>
      <c r="C47" s="58"/>
      <c r="D47" s="119"/>
      <c r="E47" s="4" t="s">
        <v>185</v>
      </c>
      <c r="F47" s="17">
        <v>300</v>
      </c>
      <c r="G47" s="4"/>
      <c r="H47" s="4"/>
      <c r="I47" s="17">
        <f>F47</f>
        <v>300</v>
      </c>
    </row>
    <row r="48" spans="1:9" s="6" customFormat="1" ht="3" customHeight="1">
      <c r="A48" s="5"/>
      <c r="B48" s="5"/>
      <c r="C48" s="32"/>
      <c r="D48" s="5"/>
      <c r="E48" s="5" t="s">
        <v>40</v>
      </c>
      <c r="F48" s="18">
        <f>SUM(F47:F47)</f>
        <v>300</v>
      </c>
      <c r="G48" s="5"/>
      <c r="H48" s="5"/>
      <c r="I48" s="18">
        <f t="shared" ref="I48" si="3">F48</f>
        <v>300</v>
      </c>
    </row>
    <row r="49" spans="1:9" s="6" customFormat="1" ht="14.25" hidden="1">
      <c r="A49" s="5"/>
      <c r="B49" s="5"/>
      <c r="C49" s="32"/>
      <c r="D49" s="5"/>
      <c r="E49" s="5"/>
      <c r="F49" s="18"/>
      <c r="G49" s="5"/>
      <c r="H49" s="5"/>
      <c r="I49" s="18"/>
    </row>
    <row r="50" spans="1:9" s="22" customFormat="1" ht="14.25">
      <c r="A50" s="7"/>
      <c r="B50" s="7">
        <v>6051</v>
      </c>
      <c r="C50" s="33" t="s">
        <v>78</v>
      </c>
      <c r="D50" s="7"/>
      <c r="E50" s="7" t="s">
        <v>147</v>
      </c>
      <c r="F50" s="21">
        <f>F51</f>
        <v>494.5</v>
      </c>
      <c r="G50" s="7"/>
      <c r="H50" s="7"/>
      <c r="I50" s="21">
        <f>F50</f>
        <v>494.5</v>
      </c>
    </row>
    <row r="51" spans="1:9" ht="30" customHeight="1">
      <c r="A51" s="4"/>
      <c r="B51" s="4">
        <v>3210</v>
      </c>
      <c r="C51" s="23"/>
      <c r="D51" s="4"/>
      <c r="E51" s="4" t="s">
        <v>186</v>
      </c>
      <c r="F51" s="17">
        <v>494.5</v>
      </c>
      <c r="G51" s="4"/>
      <c r="H51" s="4"/>
      <c r="I51" s="21">
        <f t="shared" ref="I51:I54" si="4">F51</f>
        <v>494.5</v>
      </c>
    </row>
    <row r="52" spans="1:9" s="22" customFormat="1" ht="28.5">
      <c r="A52" s="7"/>
      <c r="B52" s="7">
        <v>6052</v>
      </c>
      <c r="C52" s="33" t="s">
        <v>78</v>
      </c>
      <c r="D52" s="7"/>
      <c r="E52" s="7" t="s">
        <v>187</v>
      </c>
      <c r="F52" s="21">
        <f>F53</f>
        <v>483.38</v>
      </c>
      <c r="G52" s="7"/>
      <c r="H52" s="7"/>
      <c r="I52" s="21">
        <f t="shared" si="4"/>
        <v>483.38</v>
      </c>
    </row>
    <row r="53" spans="1:9" ht="27">
      <c r="A53" s="4"/>
      <c r="B53" s="4">
        <v>3210</v>
      </c>
      <c r="C53" s="23"/>
      <c r="D53" s="4"/>
      <c r="E53" s="4" t="s">
        <v>188</v>
      </c>
      <c r="F53" s="17">
        <v>483.38</v>
      </c>
      <c r="G53" s="4"/>
      <c r="H53" s="4"/>
      <c r="I53" s="21">
        <f t="shared" si="4"/>
        <v>483.38</v>
      </c>
    </row>
    <row r="54" spans="1:9" s="6" customFormat="1" ht="14.25">
      <c r="A54" s="5"/>
      <c r="B54" s="5"/>
      <c r="C54" s="32"/>
      <c r="D54" s="5"/>
      <c r="E54" s="5" t="s">
        <v>93</v>
      </c>
      <c r="F54" s="18">
        <f>F50+F52</f>
        <v>977.88</v>
      </c>
      <c r="G54" s="5"/>
      <c r="H54" s="5"/>
      <c r="I54" s="21">
        <f t="shared" si="4"/>
        <v>977.88</v>
      </c>
    </row>
    <row r="55" spans="1:9" s="6" customFormat="1" ht="14.25" hidden="1">
      <c r="A55" s="5"/>
      <c r="B55" s="5"/>
      <c r="C55" s="32"/>
      <c r="D55" s="5"/>
      <c r="E55" s="5"/>
      <c r="F55" s="18"/>
      <c r="G55" s="5"/>
      <c r="H55" s="5"/>
      <c r="I55" s="18"/>
    </row>
    <row r="56" spans="1:9" s="6" customFormat="1" ht="3.75" hidden="1" customHeight="1">
      <c r="A56" s="5"/>
      <c r="B56" s="5"/>
      <c r="C56" s="32"/>
      <c r="D56" s="5"/>
      <c r="E56" s="5"/>
      <c r="F56" s="18"/>
      <c r="G56" s="5"/>
      <c r="H56" s="5"/>
      <c r="I56" s="18"/>
    </row>
    <row r="57" spans="1:9" s="6" customFormat="1" ht="14.25" hidden="1" customHeight="1">
      <c r="A57" s="5"/>
      <c r="B57" s="5"/>
      <c r="C57" s="32"/>
      <c r="D57" s="5"/>
      <c r="E57" s="5"/>
      <c r="F57" s="18"/>
      <c r="G57" s="5"/>
      <c r="H57" s="5"/>
      <c r="I57" s="18"/>
    </row>
    <row r="58" spans="1:9" s="6" customFormat="1" ht="14.25" hidden="1" customHeight="1">
      <c r="A58" s="5"/>
      <c r="B58" s="5"/>
      <c r="C58" s="5"/>
      <c r="D58" s="5"/>
      <c r="E58" s="5"/>
      <c r="F58" s="18"/>
      <c r="G58" s="5"/>
      <c r="H58" s="5"/>
      <c r="I58" s="18"/>
    </row>
    <row r="59" spans="1:9" s="6" customFormat="1" ht="14.25" customHeight="1">
      <c r="A59" s="28"/>
      <c r="B59" s="28"/>
      <c r="C59" s="28"/>
      <c r="D59" s="28"/>
      <c r="E59" s="28"/>
      <c r="F59" s="29"/>
      <c r="G59" s="28"/>
      <c r="H59" s="28"/>
      <c r="I59" s="29"/>
    </row>
    <row r="60" spans="1:9" s="6" customFormat="1" ht="14.25">
      <c r="A60" s="28"/>
      <c r="B60" s="28"/>
      <c r="C60" s="28"/>
      <c r="D60" s="28"/>
      <c r="E60" s="28"/>
      <c r="F60" s="29"/>
      <c r="G60" s="28"/>
      <c r="H60" s="28"/>
      <c r="I60" s="29"/>
    </row>
    <row r="61" spans="1:9" s="6" customFormat="1" ht="14.25">
      <c r="A61" s="28"/>
      <c r="B61" s="28"/>
      <c r="C61" s="28"/>
      <c r="D61" s="28"/>
      <c r="E61" s="28"/>
      <c r="F61" s="29"/>
      <c r="G61" s="28"/>
      <c r="H61" s="28"/>
      <c r="I61" s="29"/>
    </row>
    <row r="62" spans="1:9" s="6" customFormat="1" ht="14.25">
      <c r="A62" s="28"/>
      <c r="B62" s="28"/>
      <c r="C62" s="28"/>
      <c r="D62" s="28"/>
      <c r="E62" s="28"/>
      <c r="F62" s="29"/>
      <c r="G62" s="28"/>
      <c r="H62" s="28"/>
      <c r="I62" s="29"/>
    </row>
    <row r="63" spans="1:9" s="6" customFormat="1" ht="14.25">
      <c r="A63" s="28"/>
      <c r="B63" s="28"/>
      <c r="C63" s="28"/>
      <c r="D63" s="28"/>
      <c r="E63" s="28"/>
      <c r="F63" s="29"/>
      <c r="G63" s="28"/>
      <c r="H63" s="28"/>
      <c r="I63" s="29"/>
    </row>
    <row r="64" spans="1:9" s="6" customFormat="1" ht="14.25">
      <c r="A64" s="28"/>
      <c r="B64" s="28"/>
      <c r="C64" s="28"/>
      <c r="D64" s="28"/>
      <c r="E64" s="28"/>
      <c r="F64" s="29"/>
      <c r="G64" s="28"/>
      <c r="H64" s="28"/>
      <c r="I64" s="29"/>
    </row>
    <row r="65" spans="1:16" s="6" customFormat="1" ht="13.5" customHeight="1">
      <c r="A65" s="28"/>
      <c r="B65" s="28"/>
      <c r="C65" s="28"/>
      <c r="D65" s="28"/>
      <c r="E65" s="28"/>
      <c r="F65" s="29"/>
      <c r="G65" s="28"/>
      <c r="H65" s="28"/>
      <c r="I65" s="29"/>
    </row>
    <row r="66" spans="1:16" ht="13.5" customHeight="1">
      <c r="B66" s="30"/>
      <c r="C66" s="30"/>
      <c r="D66" s="30"/>
      <c r="E66" s="30"/>
      <c r="F66" s="31"/>
      <c r="G66" s="30"/>
      <c r="H66" s="30"/>
      <c r="I66" s="31"/>
    </row>
    <row r="67" spans="1:16">
      <c r="A67" s="87" t="s">
        <v>75</v>
      </c>
      <c r="B67" s="87"/>
      <c r="C67" s="87"/>
      <c r="D67" s="87"/>
      <c r="E67" s="87"/>
      <c r="F67" s="87"/>
      <c r="G67" s="87"/>
      <c r="H67" s="87"/>
      <c r="I67" s="87"/>
    </row>
    <row r="68" spans="1:16" s="6" customFormat="1" ht="14.25" customHeight="1">
      <c r="A68" s="87" t="s">
        <v>73</v>
      </c>
      <c r="B68" s="87"/>
      <c r="C68" s="87"/>
      <c r="D68" s="87"/>
      <c r="E68" s="87"/>
      <c r="F68" s="87"/>
      <c r="G68" s="87"/>
      <c r="H68" s="87"/>
      <c r="I68" s="87"/>
      <c r="J68" s="10"/>
      <c r="K68" s="10"/>
      <c r="L68" s="10"/>
      <c r="M68" s="10"/>
      <c r="N68" s="10"/>
      <c r="O68" s="10"/>
      <c r="P68" s="10"/>
    </row>
    <row r="69" spans="1:16" ht="13.5" customHeight="1">
      <c r="A69" s="87" t="s">
        <v>74</v>
      </c>
      <c r="B69" s="87"/>
      <c r="C69" s="87"/>
      <c r="D69" s="87"/>
      <c r="E69" s="87"/>
      <c r="F69" s="87"/>
      <c r="G69" s="87"/>
      <c r="H69" s="87"/>
      <c r="I69" s="87"/>
      <c r="J69" s="10"/>
      <c r="K69" s="10"/>
      <c r="L69" s="10"/>
      <c r="M69" s="10"/>
      <c r="N69" s="10"/>
      <c r="O69" s="10"/>
      <c r="P69" s="10"/>
    </row>
    <row r="70" spans="1:16" ht="5.25" customHeight="1"/>
    <row r="72" spans="1:16" ht="13.5" customHeight="1">
      <c r="A72" s="72" t="s">
        <v>99</v>
      </c>
      <c r="B72" s="72"/>
      <c r="C72" s="72"/>
      <c r="D72" s="72"/>
      <c r="E72" s="72"/>
      <c r="F72" s="72"/>
    </row>
    <row r="84" ht="3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26.25" customHeight="1"/>
    <row r="94" ht="3.75" customHeight="1"/>
    <row r="95" ht="13.5" customHeight="1"/>
    <row r="96" ht="26.25" customHeight="1"/>
    <row r="98" ht="3" customHeight="1"/>
    <row r="99" ht="1.5" customHeight="1"/>
  </sheetData>
  <mergeCells count="20">
    <mergeCell ref="A72:F72"/>
    <mergeCell ref="B18:B22"/>
    <mergeCell ref="C18:C22"/>
    <mergeCell ref="A67:I67"/>
    <mergeCell ref="A68:I68"/>
    <mergeCell ref="A69:I69"/>
    <mergeCell ref="H7:I7"/>
    <mergeCell ref="A8:A10"/>
    <mergeCell ref="B8:B10"/>
    <mergeCell ref="F1:H1"/>
    <mergeCell ref="F2:I2"/>
    <mergeCell ref="F3:I3"/>
    <mergeCell ref="B5:I5"/>
    <mergeCell ref="C8:C10"/>
    <mergeCell ref="D8:D10"/>
    <mergeCell ref="E8:E10"/>
    <mergeCell ref="F8:F10"/>
    <mergeCell ref="G8:G10"/>
    <mergeCell ref="H8:H10"/>
    <mergeCell ref="I8:I10"/>
  </mergeCells>
  <pageMargins left="0.11811023622047245" right="0.11811023622047245" top="0.19685039370078741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K121"/>
  <sheetViews>
    <sheetView topLeftCell="A71" workbookViewId="0">
      <selection activeCell="B85" sqref="B85:G86"/>
    </sheetView>
  </sheetViews>
  <sheetFormatPr defaultRowHeight="15"/>
  <cols>
    <col min="1" max="1" width="10.42578125" customWidth="1"/>
    <col min="2" max="4" width="9.140625" customWidth="1"/>
  </cols>
  <sheetData>
    <row r="2" spans="1:11">
      <c r="A2" s="60"/>
      <c r="B2" s="60" t="s">
        <v>110</v>
      </c>
      <c r="C2" s="60" t="s">
        <v>109</v>
      </c>
      <c r="D2" s="60" t="s">
        <v>108</v>
      </c>
      <c r="E2" s="60" t="s">
        <v>107</v>
      </c>
      <c r="F2" s="60" t="s">
        <v>106</v>
      </c>
      <c r="G2" s="60" t="s">
        <v>102</v>
      </c>
      <c r="H2" s="60" t="s">
        <v>103</v>
      </c>
      <c r="I2" s="60" t="s">
        <v>105</v>
      </c>
      <c r="J2" s="60" t="s">
        <v>101</v>
      </c>
    </row>
    <row r="3" spans="1:11">
      <c r="A3" s="60" t="s">
        <v>104</v>
      </c>
      <c r="B3" s="60"/>
      <c r="C3" s="60"/>
      <c r="D3" s="60"/>
      <c r="E3" s="60"/>
      <c r="F3" s="60"/>
      <c r="G3" s="60"/>
      <c r="H3" s="60"/>
      <c r="I3" s="60"/>
      <c r="J3" s="60">
        <f>SUM(B3:I3)</f>
        <v>0</v>
      </c>
    </row>
    <row r="4" spans="1:11">
      <c r="A4" s="62">
        <v>14040000</v>
      </c>
      <c r="B4" s="60"/>
      <c r="C4" s="60"/>
      <c r="D4" s="60"/>
      <c r="E4" s="60"/>
      <c r="F4" s="60"/>
      <c r="G4" s="60"/>
      <c r="H4" s="60"/>
      <c r="I4" s="60"/>
      <c r="J4" s="60">
        <f t="shared" ref="J4:J67" si="0">SUM(B4:I4)</f>
        <v>0</v>
      </c>
      <c r="K4">
        <v>208400</v>
      </c>
    </row>
    <row r="5" spans="1:11">
      <c r="A5" s="62">
        <v>18010200</v>
      </c>
      <c r="B5" s="60"/>
      <c r="C5" s="60"/>
      <c r="D5" s="60"/>
      <c r="E5" s="60"/>
      <c r="F5" s="60"/>
      <c r="G5" s="60"/>
      <c r="H5" s="60"/>
      <c r="I5" s="60"/>
      <c r="J5" s="60">
        <f t="shared" si="0"/>
        <v>0</v>
      </c>
      <c r="K5" s="63"/>
    </row>
    <row r="6" spans="1:11">
      <c r="A6" s="60">
        <v>18010300</v>
      </c>
      <c r="B6" s="60"/>
      <c r="C6" s="60"/>
      <c r="D6" s="60"/>
      <c r="E6" s="60"/>
      <c r="F6" s="60"/>
      <c r="G6" s="60"/>
      <c r="H6" s="60"/>
      <c r="I6" s="60"/>
      <c r="J6" s="60">
        <f t="shared" si="0"/>
        <v>0</v>
      </c>
      <c r="K6">
        <v>208400</v>
      </c>
    </row>
    <row r="7" spans="1:11">
      <c r="A7" s="60">
        <v>18010400</v>
      </c>
      <c r="B7" s="60"/>
      <c r="C7" s="60"/>
      <c r="D7" s="60"/>
      <c r="E7" s="60"/>
      <c r="F7" s="60"/>
      <c r="G7" s="60"/>
      <c r="H7" s="60"/>
      <c r="I7" s="60"/>
      <c r="J7" s="60">
        <f t="shared" si="0"/>
        <v>0</v>
      </c>
    </row>
    <row r="8" spans="1:11">
      <c r="A8" s="60">
        <v>18010700</v>
      </c>
      <c r="B8" s="60"/>
      <c r="C8" s="60"/>
      <c r="D8" s="60"/>
      <c r="E8" s="60"/>
      <c r="F8" s="60"/>
      <c r="G8" s="60"/>
      <c r="H8" s="60"/>
      <c r="I8" s="60"/>
      <c r="J8" s="60">
        <f t="shared" si="0"/>
        <v>0</v>
      </c>
    </row>
    <row r="9" spans="1:11">
      <c r="A9" s="60">
        <v>18011000</v>
      </c>
      <c r="B9" s="60"/>
      <c r="C9" s="60"/>
      <c r="D9" s="60"/>
      <c r="E9" s="60"/>
      <c r="F9" s="60"/>
      <c r="G9" s="60"/>
      <c r="H9" s="60"/>
      <c r="I9" s="60"/>
      <c r="J9" s="60">
        <f t="shared" si="0"/>
        <v>0</v>
      </c>
    </row>
    <row r="10" spans="1:11">
      <c r="A10" s="60">
        <v>18011100</v>
      </c>
      <c r="B10" s="60"/>
      <c r="C10" s="60"/>
      <c r="D10" s="60"/>
      <c r="E10" s="60"/>
      <c r="F10" s="60"/>
      <c r="G10" s="60"/>
      <c r="H10" s="60"/>
      <c r="I10" s="60"/>
      <c r="J10" s="60">
        <f t="shared" si="0"/>
        <v>0</v>
      </c>
    </row>
    <row r="11" spans="1:11">
      <c r="A11" s="60">
        <v>22012500</v>
      </c>
      <c r="B11" s="60"/>
      <c r="C11" s="60"/>
      <c r="D11" s="60"/>
      <c r="E11" s="60"/>
      <c r="F11" s="60"/>
      <c r="G11" s="60"/>
      <c r="H11" s="60"/>
      <c r="I11" s="60"/>
      <c r="J11" s="60">
        <f t="shared" si="0"/>
        <v>0</v>
      </c>
    </row>
    <row r="12" spans="1:11">
      <c r="A12" s="60">
        <v>22012600</v>
      </c>
      <c r="B12" s="60"/>
      <c r="C12" s="60"/>
      <c r="D12" s="60"/>
      <c r="E12" s="60"/>
      <c r="F12" s="60"/>
      <c r="G12" s="60"/>
      <c r="H12" s="60"/>
      <c r="I12" s="60"/>
      <c r="J12" s="60">
        <f t="shared" si="0"/>
        <v>0</v>
      </c>
    </row>
    <row r="13" spans="1:11">
      <c r="A13" s="60">
        <v>22012900</v>
      </c>
      <c r="B13" s="60"/>
      <c r="C13" s="60"/>
      <c r="D13" s="60"/>
      <c r="E13" s="60"/>
      <c r="F13" s="60"/>
      <c r="G13" s="60"/>
      <c r="H13" s="60"/>
      <c r="I13" s="60"/>
      <c r="J13" s="60">
        <f t="shared" si="0"/>
        <v>0</v>
      </c>
    </row>
    <row r="14" spans="1:11">
      <c r="A14" s="60">
        <v>22090100</v>
      </c>
      <c r="B14" s="60"/>
      <c r="C14" s="60"/>
      <c r="D14" s="60"/>
      <c r="E14" s="60"/>
      <c r="F14" s="60"/>
      <c r="G14" s="60"/>
      <c r="H14" s="60"/>
      <c r="I14" s="60"/>
      <c r="J14" s="60">
        <f t="shared" si="0"/>
        <v>0</v>
      </c>
    </row>
    <row r="15" spans="1:11">
      <c r="A15" s="60">
        <v>22090400</v>
      </c>
      <c r="B15" s="60"/>
      <c r="C15" s="60"/>
      <c r="D15" s="60"/>
      <c r="E15" s="60"/>
      <c r="F15" s="60"/>
      <c r="G15" s="60"/>
      <c r="H15" s="60"/>
      <c r="I15" s="60"/>
      <c r="J15" s="60">
        <f t="shared" si="0"/>
        <v>0</v>
      </c>
    </row>
    <row r="16" spans="1:11" s="1" customFormat="1">
      <c r="A16" s="60">
        <v>24060300</v>
      </c>
      <c r="B16" s="60"/>
      <c r="C16" s="60"/>
      <c r="D16" s="60"/>
      <c r="E16" s="60"/>
      <c r="F16" s="60"/>
      <c r="G16" s="60"/>
      <c r="H16" s="60"/>
      <c r="I16" s="60"/>
      <c r="J16" s="60">
        <f t="shared" si="0"/>
        <v>0</v>
      </c>
    </row>
    <row r="17" spans="1:10" s="1" customFormat="1">
      <c r="A17" s="60">
        <v>41035000</v>
      </c>
      <c r="B17" s="60"/>
      <c r="C17" s="60"/>
      <c r="D17" s="60"/>
      <c r="E17" s="60"/>
      <c r="F17" s="60"/>
      <c r="G17" s="60"/>
      <c r="H17" s="60"/>
      <c r="I17" s="61"/>
      <c r="J17" s="60">
        <f t="shared" si="0"/>
        <v>0</v>
      </c>
    </row>
    <row r="18" spans="1:10" s="1" customFormat="1">
      <c r="A18" s="60">
        <v>41029000</v>
      </c>
      <c r="B18" s="60"/>
      <c r="C18" s="60"/>
      <c r="D18" s="60"/>
      <c r="E18" s="60"/>
      <c r="F18" s="60"/>
      <c r="G18" s="60"/>
      <c r="H18" s="60"/>
      <c r="I18" s="60"/>
      <c r="J18" s="60">
        <f t="shared" si="0"/>
        <v>0</v>
      </c>
    </row>
    <row r="19" spans="1:10">
      <c r="A19" s="60">
        <v>208400</v>
      </c>
      <c r="B19" s="60"/>
      <c r="C19" s="60"/>
      <c r="D19" s="60"/>
      <c r="E19" s="60"/>
      <c r="F19" s="60"/>
      <c r="G19" s="60"/>
      <c r="H19" s="60"/>
      <c r="I19" s="60"/>
      <c r="J19" s="60">
        <f t="shared" si="0"/>
        <v>0</v>
      </c>
    </row>
    <row r="20" spans="1:10">
      <c r="A20" s="60" t="s">
        <v>7</v>
      </c>
      <c r="B20" s="60">
        <f>SUM(B4:B19)</f>
        <v>0</v>
      </c>
      <c r="C20" s="60">
        <f t="shared" ref="C20:J20" si="1">SUM(C4:C19)</f>
        <v>0</v>
      </c>
      <c r="D20" s="60">
        <f t="shared" si="1"/>
        <v>0</v>
      </c>
      <c r="E20" s="60">
        <f t="shared" si="1"/>
        <v>0</v>
      </c>
      <c r="F20" s="60">
        <f t="shared" si="1"/>
        <v>0</v>
      </c>
      <c r="G20" s="60">
        <f t="shared" si="1"/>
        <v>0</v>
      </c>
      <c r="H20" s="60">
        <f t="shared" si="1"/>
        <v>0</v>
      </c>
      <c r="I20" s="60">
        <f t="shared" si="1"/>
        <v>0</v>
      </c>
      <c r="J20" s="60">
        <f t="shared" si="1"/>
        <v>0</v>
      </c>
    </row>
    <row r="21" spans="1:10" ht="9" customHeight="1">
      <c r="A21" s="60"/>
      <c r="B21" s="60"/>
      <c r="C21" s="60"/>
      <c r="D21" s="60"/>
      <c r="E21" s="60"/>
      <c r="F21" s="60"/>
      <c r="G21" s="60"/>
      <c r="H21" s="60"/>
      <c r="I21" s="60"/>
      <c r="J21" s="60">
        <f t="shared" si="0"/>
        <v>0</v>
      </c>
    </row>
    <row r="22" spans="1:10">
      <c r="A22" s="60">
        <v>110204</v>
      </c>
      <c r="B22" s="60"/>
      <c r="C22" s="60"/>
      <c r="D22" s="60"/>
      <c r="E22" s="60"/>
      <c r="F22" s="60"/>
      <c r="G22" s="60"/>
      <c r="H22" s="60"/>
      <c r="I22" s="60" t="s">
        <v>105</v>
      </c>
      <c r="J22" s="60">
        <f t="shared" si="0"/>
        <v>0</v>
      </c>
    </row>
    <row r="23" spans="1:10">
      <c r="A23" s="60">
        <v>41035000</v>
      </c>
      <c r="B23" s="60"/>
      <c r="C23" s="60"/>
      <c r="D23" s="60"/>
      <c r="E23" s="60"/>
      <c r="F23" s="60"/>
      <c r="G23" s="60"/>
      <c r="H23" s="60"/>
      <c r="I23" s="60"/>
      <c r="J23" s="60">
        <f t="shared" si="0"/>
        <v>0</v>
      </c>
    </row>
    <row r="24" spans="1:10">
      <c r="A24" s="60">
        <v>2210</v>
      </c>
      <c r="B24" s="60"/>
      <c r="C24" s="60"/>
      <c r="D24" s="60"/>
      <c r="E24" s="60"/>
      <c r="F24" s="60"/>
      <c r="G24" s="60"/>
      <c r="H24" s="60"/>
      <c r="I24" s="60"/>
      <c r="J24" s="60">
        <f t="shared" si="0"/>
        <v>0</v>
      </c>
    </row>
    <row r="25" spans="1:10">
      <c r="A25" s="60">
        <v>2240</v>
      </c>
      <c r="B25" s="60"/>
      <c r="C25" s="60"/>
      <c r="D25" s="60"/>
      <c r="E25" s="60"/>
      <c r="F25" s="60"/>
      <c r="G25" s="60"/>
      <c r="H25" s="60"/>
      <c r="I25" s="60"/>
      <c r="J25" s="60">
        <f t="shared" si="0"/>
        <v>0</v>
      </c>
    </row>
    <row r="26" spans="1:10" ht="6.75" customHeight="1">
      <c r="A26" s="60"/>
      <c r="B26" s="60"/>
      <c r="C26" s="60"/>
      <c r="D26" s="60"/>
      <c r="E26" s="60"/>
      <c r="F26" s="60"/>
      <c r="G26" s="60"/>
      <c r="H26" s="60"/>
      <c r="I26" s="60"/>
      <c r="J26" s="60">
        <f t="shared" si="0"/>
        <v>0</v>
      </c>
    </row>
    <row r="27" spans="1:10">
      <c r="A27" s="60">
        <v>210105</v>
      </c>
      <c r="B27" s="60"/>
      <c r="C27" s="60"/>
      <c r="D27" s="60" t="s">
        <v>108</v>
      </c>
      <c r="E27" s="60"/>
      <c r="F27" s="60" t="s">
        <v>106</v>
      </c>
      <c r="G27" s="60"/>
      <c r="H27" s="60" t="s">
        <v>120</v>
      </c>
      <c r="I27" s="60"/>
      <c r="J27" s="60">
        <f t="shared" si="0"/>
        <v>0</v>
      </c>
    </row>
    <row r="28" spans="1:10">
      <c r="A28" s="60">
        <v>41029000</v>
      </c>
      <c r="B28" s="60"/>
      <c r="C28" s="60"/>
      <c r="D28" s="60"/>
      <c r="E28" s="60"/>
      <c r="F28" s="60"/>
      <c r="G28" s="60"/>
      <c r="H28" s="60"/>
      <c r="I28" s="60"/>
      <c r="J28" s="60">
        <f t="shared" si="0"/>
        <v>0</v>
      </c>
    </row>
    <row r="29" spans="1:10">
      <c r="A29" s="60">
        <v>2240</v>
      </c>
      <c r="B29" s="60"/>
      <c r="C29" s="60"/>
      <c r="D29" s="60"/>
      <c r="E29" s="60"/>
      <c r="F29" s="60"/>
      <c r="G29" s="60"/>
      <c r="H29" s="60"/>
      <c r="I29" s="60"/>
      <c r="J29" s="60">
        <f t="shared" si="0"/>
        <v>0</v>
      </c>
    </row>
    <row r="30" spans="1:10">
      <c r="A30" s="60"/>
      <c r="B30" s="60"/>
      <c r="C30" s="60"/>
      <c r="D30" s="60"/>
      <c r="E30" s="60"/>
      <c r="F30" s="60"/>
      <c r="G30" s="60"/>
      <c r="H30" s="60"/>
      <c r="I30" s="60"/>
      <c r="J30" s="60">
        <f t="shared" si="0"/>
        <v>0</v>
      </c>
    </row>
    <row r="31" spans="1:10" ht="6" customHeight="1">
      <c r="A31" s="60"/>
      <c r="B31" s="60"/>
      <c r="C31" s="60"/>
      <c r="D31" s="60"/>
      <c r="E31" s="60"/>
      <c r="F31" s="60"/>
      <c r="G31" s="60"/>
      <c r="H31" s="60"/>
      <c r="I31" s="60"/>
      <c r="J31" s="60">
        <f t="shared" si="0"/>
        <v>0</v>
      </c>
    </row>
    <row r="32" spans="1:10">
      <c r="A32" s="60" t="s">
        <v>111</v>
      </c>
      <c r="B32" s="60" t="s">
        <v>112</v>
      </c>
      <c r="C32" s="60" t="s">
        <v>113</v>
      </c>
      <c r="D32" s="60"/>
      <c r="E32" s="60"/>
      <c r="F32" s="60"/>
      <c r="G32" s="60"/>
      <c r="H32" s="60"/>
      <c r="I32" s="60"/>
      <c r="J32" s="60">
        <f t="shared" si="0"/>
        <v>0</v>
      </c>
    </row>
    <row r="33" spans="1:10">
      <c r="A33" s="60">
        <v>3131</v>
      </c>
      <c r="B33" s="60"/>
      <c r="C33" s="60"/>
      <c r="D33" s="60"/>
      <c r="E33" s="60"/>
      <c r="F33" s="60"/>
      <c r="G33" s="60"/>
      <c r="H33" s="60"/>
      <c r="I33" s="60"/>
      <c r="J33" s="60">
        <f t="shared" si="0"/>
        <v>0</v>
      </c>
    </row>
    <row r="34" spans="1:10">
      <c r="A34" s="60" t="s">
        <v>114</v>
      </c>
      <c r="B34" s="60"/>
      <c r="C34" s="60"/>
      <c r="D34" s="60"/>
      <c r="E34" s="60"/>
      <c r="F34" s="60"/>
      <c r="G34" s="60"/>
      <c r="H34" s="60"/>
      <c r="I34" s="60"/>
      <c r="J34" s="60">
        <f t="shared" si="0"/>
        <v>0</v>
      </c>
    </row>
    <row r="35" spans="1:10" ht="15" customHeight="1">
      <c r="A35" s="60">
        <v>3132</v>
      </c>
      <c r="B35" s="60"/>
      <c r="C35" s="60"/>
      <c r="D35" s="60"/>
      <c r="E35" s="60"/>
      <c r="F35" s="60"/>
      <c r="G35" s="60"/>
      <c r="H35" s="60"/>
      <c r="I35" s="60"/>
      <c r="J35" s="60">
        <f t="shared" si="0"/>
        <v>0</v>
      </c>
    </row>
    <row r="36" spans="1:10">
      <c r="A36" s="60" t="s">
        <v>115</v>
      </c>
      <c r="B36" s="60"/>
      <c r="C36" s="60"/>
      <c r="D36" s="60"/>
      <c r="E36" s="60"/>
      <c r="F36" s="60"/>
      <c r="G36" s="60"/>
      <c r="H36" s="60"/>
      <c r="I36" s="60"/>
      <c r="J36" s="60">
        <f t="shared" si="0"/>
        <v>0</v>
      </c>
    </row>
    <row r="37" spans="1:10">
      <c r="A37" s="60">
        <v>3110</v>
      </c>
      <c r="B37" s="60"/>
      <c r="C37" s="60"/>
      <c r="D37" s="60"/>
      <c r="E37" s="60"/>
      <c r="F37" s="60"/>
      <c r="G37" s="60"/>
      <c r="H37" s="60"/>
      <c r="I37" s="60"/>
      <c r="J37" s="60">
        <f t="shared" si="0"/>
        <v>0</v>
      </c>
    </row>
    <row r="38" spans="1:10">
      <c r="A38" s="60" t="s">
        <v>116</v>
      </c>
      <c r="B38" s="60"/>
      <c r="C38" s="60"/>
      <c r="D38" s="60"/>
      <c r="E38" s="60"/>
      <c r="F38" s="60"/>
      <c r="G38" s="60"/>
      <c r="H38" s="60"/>
      <c r="I38" s="60"/>
      <c r="J38" s="60">
        <f t="shared" si="0"/>
        <v>0</v>
      </c>
    </row>
    <row r="39" spans="1:10">
      <c r="A39" s="60">
        <v>3132</v>
      </c>
      <c r="B39" s="60"/>
      <c r="C39" s="60"/>
      <c r="D39" s="60"/>
      <c r="E39" s="60"/>
      <c r="F39" s="60"/>
      <c r="G39" s="60"/>
      <c r="H39" s="60"/>
      <c r="I39" s="60"/>
      <c r="J39" s="60">
        <f t="shared" si="0"/>
        <v>0</v>
      </c>
    </row>
    <row r="40" spans="1:10">
      <c r="A40" s="60" t="s">
        <v>117</v>
      </c>
      <c r="B40" s="60"/>
      <c r="C40" s="60"/>
      <c r="D40" s="60"/>
      <c r="E40" s="60"/>
      <c r="F40" s="60"/>
      <c r="G40" s="60"/>
      <c r="H40" s="60"/>
      <c r="I40" s="60"/>
      <c r="J40" s="60">
        <f t="shared" si="0"/>
        <v>0</v>
      </c>
    </row>
    <row r="41" spans="1:10">
      <c r="A41" s="60">
        <v>3122</v>
      </c>
      <c r="B41" s="60"/>
      <c r="C41" s="60"/>
      <c r="D41" s="60"/>
      <c r="E41" s="60"/>
      <c r="F41" s="60"/>
      <c r="G41" s="60"/>
      <c r="H41" s="60"/>
      <c r="I41" s="60"/>
      <c r="J41" s="60">
        <f t="shared" si="0"/>
        <v>0</v>
      </c>
    </row>
    <row r="42" spans="1:10">
      <c r="A42" s="60"/>
      <c r="B42" s="60"/>
      <c r="C42" s="60"/>
      <c r="D42" s="60"/>
      <c r="E42" s="60"/>
      <c r="F42" s="60"/>
      <c r="G42" s="60"/>
      <c r="H42" s="60"/>
      <c r="I42" s="60"/>
      <c r="J42" s="60">
        <f t="shared" si="0"/>
        <v>0</v>
      </c>
    </row>
    <row r="43" spans="1:10" s="1" customFormat="1">
      <c r="A43" s="60"/>
      <c r="B43" s="60"/>
      <c r="C43" s="60"/>
      <c r="D43" s="60"/>
      <c r="E43" s="60"/>
      <c r="F43" s="60"/>
      <c r="G43" s="60"/>
      <c r="H43" s="60"/>
      <c r="I43" s="60"/>
      <c r="J43" s="60"/>
    </row>
    <row r="44" spans="1:10">
      <c r="A44" s="60">
        <v>14040000</v>
      </c>
      <c r="B44" s="60"/>
      <c r="C44" s="60"/>
      <c r="D44" s="60"/>
      <c r="E44" s="60"/>
      <c r="F44" s="60"/>
      <c r="G44" s="60"/>
      <c r="H44" s="60"/>
      <c r="I44" s="60"/>
      <c r="J44" s="60">
        <f t="shared" si="0"/>
        <v>0</v>
      </c>
    </row>
    <row r="45" spans="1:10">
      <c r="A45" s="60">
        <v>208400</v>
      </c>
      <c r="B45" s="60"/>
      <c r="C45" s="60"/>
      <c r="D45" s="60"/>
      <c r="E45" s="60"/>
      <c r="F45" s="60"/>
      <c r="G45" s="60"/>
      <c r="H45" s="60"/>
      <c r="I45" s="60"/>
      <c r="J45" s="60">
        <f t="shared" si="0"/>
        <v>0</v>
      </c>
    </row>
    <row r="46" spans="1:10">
      <c r="A46" s="60"/>
      <c r="B46" s="60"/>
      <c r="C46" s="60"/>
      <c r="D46" s="60"/>
      <c r="E46" s="60"/>
      <c r="F46" s="60"/>
      <c r="G46" s="60"/>
      <c r="H46" s="60"/>
      <c r="I46" s="60"/>
      <c r="J46" s="60">
        <f t="shared" si="0"/>
        <v>0</v>
      </c>
    </row>
    <row r="47" spans="1:10">
      <c r="A47" s="60" t="s">
        <v>118</v>
      </c>
      <c r="B47" s="60"/>
      <c r="C47" s="60"/>
      <c r="D47" s="60"/>
      <c r="E47" s="60"/>
      <c r="F47" s="60"/>
      <c r="G47" s="60"/>
      <c r="H47" s="60"/>
      <c r="I47" s="60"/>
      <c r="J47" s="60">
        <f t="shared" si="0"/>
        <v>0</v>
      </c>
    </row>
    <row r="48" spans="1:10">
      <c r="A48" s="60">
        <v>208400</v>
      </c>
      <c r="B48" s="60"/>
      <c r="C48" s="60"/>
      <c r="D48" s="60"/>
      <c r="E48" s="60"/>
      <c r="F48" s="60"/>
      <c r="G48" s="60"/>
      <c r="H48" s="60"/>
      <c r="I48" s="60"/>
      <c r="J48" s="60">
        <f t="shared" si="0"/>
        <v>0</v>
      </c>
    </row>
    <row r="49" spans="1:10">
      <c r="A49" s="60">
        <v>3122</v>
      </c>
      <c r="B49" s="60"/>
      <c r="C49" s="60"/>
      <c r="D49" s="60"/>
      <c r="E49" s="60"/>
      <c r="F49" s="60"/>
      <c r="G49" s="60"/>
      <c r="H49" s="60"/>
      <c r="I49" s="60"/>
      <c r="J49" s="60">
        <f t="shared" si="0"/>
        <v>0</v>
      </c>
    </row>
    <row r="50" spans="1:10">
      <c r="A50" s="60">
        <v>3142</v>
      </c>
      <c r="B50" s="60"/>
      <c r="C50" s="60"/>
      <c r="D50" s="60"/>
      <c r="E50" s="60"/>
      <c r="F50" s="60"/>
      <c r="G50" s="60"/>
      <c r="H50" s="60"/>
      <c r="I50" s="60"/>
      <c r="J50" s="60">
        <f t="shared" si="0"/>
        <v>0</v>
      </c>
    </row>
    <row r="51" spans="1:10">
      <c r="A51" s="60"/>
      <c r="B51" s="60"/>
      <c r="C51" s="60"/>
      <c r="D51" s="60"/>
      <c r="E51" s="60"/>
      <c r="F51" s="60"/>
      <c r="G51" s="60"/>
      <c r="H51" s="60"/>
      <c r="I51" s="60"/>
      <c r="J51" s="60">
        <f t="shared" si="0"/>
        <v>0</v>
      </c>
    </row>
    <row r="52" spans="1:10">
      <c r="A52" s="60"/>
      <c r="B52" s="60"/>
      <c r="C52" s="60"/>
      <c r="D52" s="60"/>
      <c r="E52" s="60"/>
      <c r="F52" s="60"/>
      <c r="G52" s="60"/>
      <c r="H52" s="60"/>
      <c r="I52" s="60"/>
      <c r="J52" s="60">
        <f t="shared" si="0"/>
        <v>0</v>
      </c>
    </row>
    <row r="53" spans="1:10">
      <c r="A53" s="60" t="s">
        <v>119</v>
      </c>
      <c r="B53" s="60"/>
      <c r="C53" s="60"/>
      <c r="D53" s="60"/>
      <c r="E53" s="60"/>
      <c r="F53" s="60"/>
      <c r="G53" s="60"/>
      <c r="H53" s="60"/>
      <c r="I53" s="60"/>
      <c r="J53" s="60">
        <f t="shared" si="0"/>
        <v>0</v>
      </c>
    </row>
    <row r="54" spans="1:10">
      <c r="A54" s="60">
        <v>41035000</v>
      </c>
      <c r="B54" s="60"/>
      <c r="C54" s="60"/>
      <c r="D54" s="60"/>
      <c r="E54" s="60"/>
      <c r="F54" s="60"/>
      <c r="G54" s="60"/>
      <c r="H54" s="60"/>
      <c r="I54" s="60"/>
      <c r="J54" s="60">
        <f t="shared" si="0"/>
        <v>0</v>
      </c>
    </row>
    <row r="55" spans="1:10">
      <c r="A55" s="60">
        <v>3131</v>
      </c>
      <c r="B55" s="60"/>
      <c r="C55" s="60"/>
      <c r="D55" s="60"/>
      <c r="E55" s="60"/>
      <c r="F55" s="60"/>
      <c r="G55" s="60"/>
      <c r="H55" s="60"/>
      <c r="I55" s="60"/>
      <c r="J55" s="60">
        <f t="shared" si="0"/>
        <v>0</v>
      </c>
    </row>
    <row r="56" spans="1:10">
      <c r="A56" s="60"/>
      <c r="B56" s="60"/>
      <c r="C56" s="60"/>
      <c r="D56" s="60"/>
      <c r="E56" s="60"/>
      <c r="F56" s="60"/>
      <c r="G56" s="60"/>
      <c r="H56" s="60"/>
      <c r="I56" s="60"/>
      <c r="J56" s="60">
        <f t="shared" si="0"/>
        <v>0</v>
      </c>
    </row>
    <row r="57" spans="1:10">
      <c r="A57" s="60" t="s">
        <v>121</v>
      </c>
      <c r="B57" s="60" t="s">
        <v>110</v>
      </c>
      <c r="C57" s="60" t="s">
        <v>109</v>
      </c>
      <c r="D57" s="60" t="s">
        <v>108</v>
      </c>
      <c r="E57" s="60" t="s">
        <v>107</v>
      </c>
      <c r="F57" s="60" t="s">
        <v>106</v>
      </c>
      <c r="G57" s="60" t="s">
        <v>102</v>
      </c>
      <c r="H57" s="60" t="s">
        <v>103</v>
      </c>
      <c r="I57" s="60" t="s">
        <v>105</v>
      </c>
      <c r="J57" s="60">
        <f t="shared" si="0"/>
        <v>0</v>
      </c>
    </row>
    <row r="58" spans="1:10">
      <c r="A58" s="62">
        <v>14040000</v>
      </c>
      <c r="B58" s="60"/>
      <c r="C58" s="60"/>
      <c r="D58" s="60"/>
      <c r="E58" s="60"/>
      <c r="F58" s="60"/>
      <c r="G58" s="60"/>
      <c r="H58" s="60"/>
      <c r="I58" s="60"/>
      <c r="J58" s="60">
        <f t="shared" si="0"/>
        <v>0</v>
      </c>
    </row>
    <row r="59" spans="1:10">
      <c r="A59" s="62">
        <v>18010200</v>
      </c>
      <c r="B59" s="60"/>
      <c r="C59" s="60"/>
      <c r="D59" s="60"/>
      <c r="E59" s="60"/>
      <c r="F59" s="60"/>
      <c r="G59" s="60"/>
      <c r="H59" s="60"/>
      <c r="I59" s="60"/>
      <c r="J59" s="60">
        <f t="shared" si="0"/>
        <v>0</v>
      </c>
    </row>
    <row r="60" spans="1:10" s="1" customFormat="1">
      <c r="A60" s="60">
        <v>18010300</v>
      </c>
      <c r="B60" s="60"/>
      <c r="C60" s="60"/>
      <c r="D60" s="60"/>
      <c r="E60" s="60"/>
      <c r="F60" s="60"/>
      <c r="G60" s="60"/>
      <c r="H60" s="60"/>
      <c r="I60" s="60"/>
      <c r="J60" s="60">
        <f t="shared" si="0"/>
        <v>0</v>
      </c>
    </row>
    <row r="61" spans="1:10" s="1" customFormat="1">
      <c r="A61" s="60">
        <v>18010400</v>
      </c>
      <c r="B61" s="60"/>
      <c r="C61" s="60"/>
      <c r="D61" s="60"/>
      <c r="E61" s="60"/>
      <c r="F61" s="60"/>
      <c r="G61" s="60"/>
      <c r="H61" s="60"/>
      <c r="I61" s="60"/>
      <c r="J61" s="60">
        <f t="shared" si="0"/>
        <v>0</v>
      </c>
    </row>
    <row r="62" spans="1:10" s="1" customFormat="1">
      <c r="A62" s="60">
        <v>18010700</v>
      </c>
      <c r="B62" s="60"/>
      <c r="C62" s="60"/>
      <c r="D62" s="60"/>
      <c r="E62" s="60"/>
      <c r="F62" s="60"/>
      <c r="G62" s="60"/>
      <c r="H62" s="60"/>
      <c r="I62" s="60"/>
      <c r="J62" s="60">
        <f t="shared" si="0"/>
        <v>0</v>
      </c>
    </row>
    <row r="63" spans="1:10" s="1" customFormat="1">
      <c r="A63" s="60">
        <v>18011000</v>
      </c>
      <c r="B63" s="60"/>
      <c r="C63" s="60"/>
      <c r="D63" s="60"/>
      <c r="E63" s="60"/>
      <c r="F63" s="60"/>
      <c r="G63" s="60"/>
      <c r="H63" s="60"/>
      <c r="I63" s="60"/>
      <c r="J63" s="60">
        <f t="shared" si="0"/>
        <v>0</v>
      </c>
    </row>
    <row r="64" spans="1:10" s="1" customFormat="1">
      <c r="A64" s="60">
        <v>18011100</v>
      </c>
      <c r="B64" s="60"/>
      <c r="C64" s="60"/>
      <c r="D64" s="60"/>
      <c r="E64" s="60"/>
      <c r="F64" s="60"/>
      <c r="G64" s="60"/>
      <c r="H64" s="60"/>
      <c r="I64" s="60"/>
      <c r="J64" s="60">
        <f t="shared" si="0"/>
        <v>0</v>
      </c>
    </row>
    <row r="65" spans="1:10" s="1" customFormat="1">
      <c r="A65" s="60">
        <v>22012500</v>
      </c>
      <c r="B65" s="60"/>
      <c r="C65" s="60"/>
      <c r="D65" s="60"/>
      <c r="E65" s="60"/>
      <c r="F65" s="60"/>
      <c r="G65" s="60"/>
      <c r="H65" s="60"/>
      <c r="I65" s="60"/>
      <c r="J65" s="60">
        <f t="shared" si="0"/>
        <v>0</v>
      </c>
    </row>
    <row r="66" spans="1:10" s="1" customFormat="1">
      <c r="A66" s="60">
        <v>22012600</v>
      </c>
      <c r="B66" s="60"/>
      <c r="C66" s="60"/>
      <c r="D66" s="60"/>
      <c r="E66" s="60"/>
      <c r="F66" s="60"/>
      <c r="G66" s="60"/>
      <c r="H66" s="60"/>
      <c r="I66" s="60"/>
      <c r="J66" s="60">
        <f t="shared" si="0"/>
        <v>0</v>
      </c>
    </row>
    <row r="67" spans="1:10" s="1" customFormat="1">
      <c r="A67" s="60">
        <v>22012900</v>
      </c>
      <c r="B67" s="60"/>
      <c r="C67" s="60"/>
      <c r="D67" s="60"/>
      <c r="E67" s="60"/>
      <c r="F67" s="60"/>
      <c r="G67" s="60"/>
      <c r="H67" s="60"/>
      <c r="I67" s="60"/>
      <c r="J67" s="60">
        <f t="shared" si="0"/>
        <v>0</v>
      </c>
    </row>
    <row r="68" spans="1:10" s="1" customFormat="1">
      <c r="A68" s="60">
        <v>22090100</v>
      </c>
      <c r="B68" s="60"/>
      <c r="C68" s="60"/>
      <c r="D68" s="60"/>
      <c r="E68" s="60"/>
      <c r="F68" s="60"/>
      <c r="G68" s="60"/>
      <c r="H68" s="60"/>
      <c r="I68" s="60"/>
      <c r="J68" s="60">
        <f t="shared" ref="J68:J73" si="2">SUM(B68:I68)</f>
        <v>0</v>
      </c>
    </row>
    <row r="69" spans="1:10" s="1" customFormat="1">
      <c r="A69" s="60">
        <v>22090400</v>
      </c>
      <c r="B69" s="60"/>
      <c r="C69" s="60"/>
      <c r="D69" s="60"/>
      <c r="E69" s="60"/>
      <c r="F69" s="60"/>
      <c r="G69" s="60"/>
      <c r="H69" s="60"/>
      <c r="I69" s="60"/>
      <c r="J69" s="60">
        <f t="shared" si="2"/>
        <v>0</v>
      </c>
    </row>
    <row r="70" spans="1:10" s="1" customFormat="1">
      <c r="A70" s="60">
        <v>24060300</v>
      </c>
      <c r="B70" s="60"/>
      <c r="C70" s="60"/>
      <c r="D70" s="60"/>
      <c r="E70" s="60"/>
      <c r="F70" s="60"/>
      <c r="G70" s="60"/>
      <c r="H70" s="60"/>
      <c r="I70" s="60"/>
      <c r="J70" s="60">
        <f t="shared" si="2"/>
        <v>0</v>
      </c>
    </row>
    <row r="71" spans="1:10" s="1" customFormat="1">
      <c r="A71" s="60">
        <v>2240</v>
      </c>
      <c r="B71" s="60">
        <f>SUM(B58:B70)</f>
        <v>0</v>
      </c>
      <c r="C71" s="60">
        <f t="shared" ref="C71:I71" si="3">SUM(C58:C70)</f>
        <v>0</v>
      </c>
      <c r="D71" s="60">
        <f t="shared" si="3"/>
        <v>0</v>
      </c>
      <c r="E71" s="60">
        <f t="shared" si="3"/>
        <v>0</v>
      </c>
      <c r="F71" s="60">
        <f t="shared" si="3"/>
        <v>0</v>
      </c>
      <c r="G71" s="60">
        <f t="shared" si="3"/>
        <v>0</v>
      </c>
      <c r="H71" s="60">
        <f t="shared" si="3"/>
        <v>0</v>
      </c>
      <c r="I71" s="60">
        <f t="shared" si="3"/>
        <v>0</v>
      </c>
      <c r="J71" s="60">
        <f t="shared" si="2"/>
        <v>0</v>
      </c>
    </row>
    <row r="72" spans="1:10" s="1" customFormat="1">
      <c r="A72" s="60"/>
      <c r="B72" s="60"/>
      <c r="C72" s="60"/>
      <c r="D72" s="60"/>
      <c r="E72" s="60"/>
      <c r="F72" s="60"/>
      <c r="G72" s="60"/>
      <c r="H72" s="60"/>
      <c r="I72" s="60"/>
      <c r="J72" s="60">
        <f t="shared" si="2"/>
        <v>0</v>
      </c>
    </row>
    <row r="73" spans="1:10" s="1" customFormat="1">
      <c r="A73" s="60" t="s">
        <v>122</v>
      </c>
      <c r="B73" s="60" t="s">
        <v>123</v>
      </c>
      <c r="C73" s="60"/>
      <c r="D73" s="60" t="s">
        <v>124</v>
      </c>
      <c r="E73" s="60" t="s">
        <v>123</v>
      </c>
      <c r="F73" s="60"/>
      <c r="G73" s="60"/>
      <c r="H73" s="60"/>
      <c r="I73" s="60"/>
      <c r="J73" s="60">
        <f t="shared" si="2"/>
        <v>0</v>
      </c>
    </row>
    <row r="74" spans="1:10" s="1" customFormat="1">
      <c r="A74" s="60">
        <v>25010400</v>
      </c>
      <c r="B74" s="60"/>
      <c r="C74" s="60"/>
      <c r="D74" s="60"/>
      <c r="E74" s="60"/>
      <c r="F74" s="60"/>
      <c r="G74" s="60"/>
      <c r="H74" s="60"/>
      <c r="I74" s="60"/>
      <c r="J74" s="60"/>
    </row>
    <row r="75" spans="1:10" s="1" customFormat="1" hidden="1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6" spans="1:10" s="1" customFormat="1" hidden="1">
      <c r="A76" s="60"/>
      <c r="B76" s="60"/>
      <c r="C76" s="60"/>
      <c r="D76" s="60"/>
      <c r="E76" s="60"/>
      <c r="F76" s="60"/>
      <c r="G76" s="60"/>
      <c r="H76" s="60"/>
      <c r="I76" s="60"/>
      <c r="J76" s="60"/>
    </row>
    <row r="77" spans="1:10" s="1" customFormat="1" hidden="1">
      <c r="A77" s="60"/>
      <c r="B77" s="60"/>
      <c r="C77" s="60"/>
      <c r="D77" s="60"/>
      <c r="E77" s="60"/>
      <c r="F77" s="60"/>
      <c r="G77" s="60"/>
      <c r="H77" s="60"/>
      <c r="I77" s="60"/>
      <c r="J77" s="60"/>
    </row>
    <row r="78" spans="1:10" s="1" customFormat="1" hidden="1">
      <c r="A78" s="60"/>
      <c r="B78" s="60"/>
      <c r="C78" s="60"/>
      <c r="D78" s="60"/>
      <c r="E78" s="60"/>
      <c r="F78" s="60"/>
      <c r="G78" s="60"/>
      <c r="H78" s="60"/>
      <c r="I78" s="60"/>
      <c r="J78" s="60"/>
    </row>
    <row r="79" spans="1:10" s="1" customFormat="1" hidden="1">
      <c r="A79" s="60"/>
      <c r="B79" s="60"/>
      <c r="C79" s="60"/>
      <c r="D79" s="60"/>
      <c r="E79" s="60"/>
      <c r="F79" s="60"/>
      <c r="G79" s="60"/>
      <c r="H79" s="60"/>
      <c r="I79" s="60"/>
      <c r="J79" s="60"/>
    </row>
    <row r="80" spans="1:10" s="1" customFormat="1" hidden="1">
      <c r="A80" s="60"/>
      <c r="B80" s="60"/>
      <c r="C80" s="60"/>
      <c r="D80" s="60"/>
      <c r="E80" s="60"/>
      <c r="F80" s="60"/>
      <c r="G80" s="60"/>
      <c r="H80" s="60"/>
      <c r="I80" s="60"/>
      <c r="J80" s="60"/>
    </row>
    <row r="81" spans="1:11" hidden="1">
      <c r="A81" s="60"/>
      <c r="B81" s="60"/>
      <c r="C81" s="60"/>
      <c r="D81" s="60"/>
      <c r="E81" s="60"/>
      <c r="F81" s="60"/>
      <c r="G81" s="60"/>
      <c r="H81" s="60"/>
      <c r="I81" s="60"/>
      <c r="J81" s="60"/>
    </row>
    <row r="82" spans="1:11">
      <c r="A82" s="60">
        <v>2210</v>
      </c>
      <c r="B82" s="60"/>
      <c r="C82" s="60"/>
      <c r="D82" s="60"/>
      <c r="E82" s="60"/>
      <c r="F82" s="60"/>
      <c r="G82" s="60"/>
      <c r="H82" s="60"/>
      <c r="I82" s="60"/>
      <c r="J82" s="60"/>
    </row>
    <row r="83" spans="1:11">
      <c r="A83" s="60"/>
      <c r="B83" s="60"/>
      <c r="C83" s="60"/>
      <c r="D83" s="60"/>
      <c r="E83" s="60"/>
      <c r="F83" s="60"/>
      <c r="G83" s="60"/>
      <c r="H83" s="60"/>
      <c r="I83" s="60"/>
      <c r="J83" s="60"/>
    </row>
    <row r="84" spans="1:11">
      <c r="A84" s="60" t="s">
        <v>125</v>
      </c>
      <c r="B84" s="60" t="s">
        <v>123</v>
      </c>
      <c r="C84" s="60"/>
      <c r="D84" s="60" t="s">
        <v>126</v>
      </c>
      <c r="E84" s="60" t="s">
        <v>123</v>
      </c>
      <c r="F84" s="60"/>
      <c r="G84" s="60"/>
      <c r="H84" s="60"/>
      <c r="I84" s="60"/>
      <c r="J84" s="60"/>
    </row>
    <row r="85" spans="1:11">
      <c r="A85" s="60">
        <v>25020200</v>
      </c>
      <c r="B85" s="60"/>
      <c r="C85" s="60"/>
      <c r="D85" s="60"/>
      <c r="E85" s="60"/>
      <c r="F85" s="60"/>
      <c r="G85" s="60"/>
      <c r="H85" s="60"/>
      <c r="I85" s="60"/>
      <c r="J85" s="60"/>
    </row>
    <row r="86" spans="1:11">
      <c r="A86" s="60">
        <v>3132</v>
      </c>
      <c r="B86" s="60"/>
      <c r="C86" s="60"/>
      <c r="D86" s="60"/>
      <c r="E86" s="60"/>
      <c r="F86" s="60"/>
      <c r="G86" s="60"/>
      <c r="H86" s="60"/>
      <c r="I86" s="60"/>
      <c r="J86" s="60"/>
    </row>
    <row r="87" spans="1:11">
      <c r="A87" s="60"/>
      <c r="B87" s="60"/>
      <c r="C87" s="60"/>
      <c r="D87" s="60"/>
      <c r="E87" s="60"/>
      <c r="F87" s="60"/>
      <c r="G87" s="60"/>
      <c r="H87" s="60"/>
      <c r="I87" s="60"/>
      <c r="J87" s="60"/>
    </row>
    <row r="88" spans="1:11">
      <c r="A88" s="60"/>
      <c r="B88" s="60"/>
      <c r="C88" s="60"/>
      <c r="D88" s="60"/>
      <c r="E88" s="60"/>
      <c r="F88" s="60"/>
      <c r="G88" s="60"/>
      <c r="H88" s="60"/>
      <c r="I88" s="60"/>
      <c r="J88" s="60"/>
    </row>
    <row r="89" spans="1:11">
      <c r="A89" s="60"/>
      <c r="B89" s="60"/>
      <c r="C89" s="60"/>
      <c r="D89" s="60"/>
      <c r="E89" s="60"/>
      <c r="F89" s="60"/>
      <c r="G89" s="60"/>
      <c r="H89" s="60"/>
      <c r="I89" s="60"/>
      <c r="J89" s="60"/>
    </row>
    <row r="90" spans="1:11" s="1" customFormat="1">
      <c r="A90" s="60"/>
      <c r="B90" s="60"/>
      <c r="C90" s="60"/>
      <c r="D90" s="60"/>
      <c r="E90" s="60"/>
      <c r="F90" s="60"/>
      <c r="G90" s="60"/>
      <c r="H90" s="60"/>
      <c r="I90" s="60"/>
      <c r="J90" s="60"/>
    </row>
    <row r="91" spans="1:11" s="1" customFormat="1">
      <c r="A91" s="60"/>
      <c r="B91" s="60"/>
      <c r="C91" s="60"/>
      <c r="D91" s="60"/>
      <c r="E91" s="60"/>
      <c r="F91" s="60"/>
      <c r="G91" s="60"/>
      <c r="H91" s="60"/>
      <c r="I91" s="60"/>
      <c r="J91" s="60"/>
    </row>
    <row r="92" spans="1:11" s="1" customFormat="1">
      <c r="A92" s="62"/>
      <c r="B92" s="60"/>
      <c r="C92" s="60"/>
      <c r="D92" s="60"/>
      <c r="E92" s="60"/>
      <c r="F92" s="60"/>
      <c r="G92" s="60"/>
      <c r="H92" s="60"/>
      <c r="I92" s="60"/>
      <c r="J92" s="60"/>
      <c r="K92" s="1">
        <v>208400</v>
      </c>
    </row>
    <row r="93" spans="1:11" s="1" customForma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1">
        <v>208400</v>
      </c>
    </row>
    <row r="94" spans="1:11" s="1" customFormat="1">
      <c r="A94" s="60"/>
      <c r="B94" s="60"/>
      <c r="C94" s="60"/>
      <c r="D94" s="60"/>
      <c r="E94" s="60"/>
      <c r="F94" s="60"/>
      <c r="G94" s="60"/>
      <c r="H94" s="60"/>
      <c r="I94" s="60"/>
      <c r="J94" s="60"/>
    </row>
    <row r="95" spans="1:11" s="1" customFormat="1">
      <c r="A95" s="60"/>
      <c r="B95" s="60"/>
      <c r="C95" s="60"/>
      <c r="D95" s="60"/>
      <c r="E95" s="60"/>
      <c r="F95" s="60"/>
      <c r="G95" s="60"/>
      <c r="H95" s="60"/>
      <c r="I95" s="60"/>
      <c r="J95" s="60"/>
    </row>
    <row r="96" spans="1:11" s="1" customFormat="1">
      <c r="A96" s="60"/>
      <c r="B96" s="60"/>
      <c r="C96" s="60"/>
      <c r="D96" s="60"/>
      <c r="E96" s="60"/>
      <c r="F96" s="60"/>
      <c r="G96" s="60"/>
      <c r="H96" s="60"/>
      <c r="I96" s="60"/>
      <c r="J96" s="60"/>
    </row>
    <row r="97" spans="1:10" s="1" customFormat="1">
      <c r="A97" s="60"/>
      <c r="B97" s="60"/>
      <c r="C97" s="60"/>
      <c r="D97" s="60"/>
      <c r="E97" s="60"/>
      <c r="F97" s="60"/>
      <c r="G97" s="60"/>
      <c r="H97" s="60"/>
      <c r="I97" s="60"/>
      <c r="J97" s="60"/>
    </row>
    <row r="98" spans="1:10" s="1" customFormat="1">
      <c r="A98" s="60"/>
      <c r="B98" s="60"/>
      <c r="C98" s="60"/>
      <c r="D98" s="60"/>
      <c r="E98" s="60"/>
      <c r="F98" s="60"/>
      <c r="G98" s="60"/>
      <c r="H98" s="60"/>
      <c r="I98" s="60"/>
      <c r="J98" s="60"/>
    </row>
    <row r="99" spans="1:10" s="1" customFormat="1">
      <c r="A99" s="60"/>
      <c r="B99" s="60"/>
      <c r="C99" s="60"/>
      <c r="D99" s="60"/>
      <c r="E99" s="60"/>
      <c r="F99" s="60"/>
      <c r="G99" s="60"/>
      <c r="H99" s="60"/>
      <c r="I99" s="60"/>
      <c r="J99" s="60"/>
    </row>
    <row r="100" spans="1:10" s="1" customFormat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</row>
    <row r="101" spans="1:10" s="1" customForma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</row>
    <row r="102" spans="1:10" s="1" customFormat="1">
      <c r="A102" s="60"/>
      <c r="B102" s="60"/>
      <c r="C102" s="60"/>
      <c r="D102" s="60"/>
      <c r="E102" s="60"/>
      <c r="F102" s="60"/>
      <c r="G102" s="60"/>
      <c r="H102" s="60"/>
      <c r="I102" s="60"/>
      <c r="J102" s="60"/>
    </row>
    <row r="103" spans="1:10">
      <c r="A103" s="60"/>
      <c r="B103" s="60"/>
      <c r="C103" s="60"/>
      <c r="D103" s="60"/>
      <c r="E103" s="60"/>
      <c r="F103" s="60"/>
      <c r="G103" s="60"/>
      <c r="H103" s="60"/>
      <c r="I103" s="60"/>
      <c r="J103" s="60"/>
    </row>
    <row r="104" spans="1:10">
      <c r="A104" s="60"/>
      <c r="B104" s="60"/>
      <c r="C104" s="60"/>
      <c r="D104" s="60"/>
      <c r="E104" s="60"/>
      <c r="F104" s="60"/>
      <c r="G104" s="60"/>
      <c r="H104" s="60"/>
      <c r="I104" s="60"/>
      <c r="J104" s="60"/>
    </row>
    <row r="105" spans="1:10">
      <c r="A105" s="60"/>
      <c r="B105" s="60"/>
      <c r="C105" s="60"/>
      <c r="D105" s="60"/>
      <c r="E105" s="60"/>
      <c r="F105" s="60"/>
      <c r="G105" s="60"/>
      <c r="H105" s="60"/>
      <c r="I105" s="60"/>
      <c r="J105" s="60"/>
    </row>
    <row r="106" spans="1:10">
      <c r="A106" s="60"/>
      <c r="B106" s="60"/>
      <c r="C106" s="60"/>
      <c r="D106" s="60"/>
      <c r="E106" s="60"/>
      <c r="F106" s="60"/>
      <c r="G106" s="60"/>
      <c r="H106" s="60"/>
      <c r="I106" s="60"/>
      <c r="J106" s="60"/>
    </row>
    <row r="107" spans="1:10">
      <c r="A107" s="60"/>
      <c r="B107" s="60"/>
      <c r="C107" s="60"/>
      <c r="D107" s="60"/>
      <c r="E107" s="60"/>
      <c r="F107" s="60"/>
      <c r="G107" s="60"/>
      <c r="H107" s="60"/>
      <c r="I107" s="60"/>
      <c r="J107" s="60"/>
    </row>
    <row r="108" spans="1:10">
      <c r="A108" s="60"/>
      <c r="B108" s="60"/>
      <c r="C108" s="60"/>
      <c r="D108" s="60"/>
      <c r="E108" s="60"/>
      <c r="F108" s="60"/>
      <c r="G108" s="60"/>
      <c r="H108" s="60"/>
      <c r="I108" s="60"/>
      <c r="J108" s="60"/>
    </row>
    <row r="109" spans="1:10">
      <c r="A109" s="60"/>
      <c r="B109" s="60"/>
      <c r="C109" s="60"/>
      <c r="D109" s="60"/>
      <c r="E109" s="60"/>
      <c r="F109" s="60"/>
      <c r="G109" s="60"/>
      <c r="H109" s="60"/>
      <c r="I109" s="60"/>
      <c r="J109" s="60"/>
    </row>
    <row r="110" spans="1:10">
      <c r="A110" s="60"/>
      <c r="B110" s="60"/>
      <c r="C110" s="60"/>
      <c r="D110" s="60"/>
      <c r="E110" s="60"/>
      <c r="F110" s="60"/>
      <c r="G110" s="60"/>
      <c r="H110" s="60"/>
      <c r="I110" s="60"/>
      <c r="J110" s="60"/>
    </row>
    <row r="111" spans="1:10">
      <c r="A111" s="60"/>
      <c r="B111" s="60"/>
      <c r="C111" s="60"/>
      <c r="D111" s="60"/>
      <c r="E111" s="60"/>
      <c r="F111" s="60"/>
      <c r="G111" s="60"/>
      <c r="H111" s="60"/>
      <c r="I111" s="60"/>
      <c r="J111" s="60"/>
    </row>
    <row r="112" spans="1:10">
      <c r="A112" s="60"/>
      <c r="B112" s="60"/>
      <c r="C112" s="60"/>
      <c r="D112" s="60"/>
      <c r="E112" s="60"/>
      <c r="F112" s="60"/>
      <c r="G112" s="60"/>
      <c r="H112" s="60"/>
      <c r="I112" s="60"/>
      <c r="J112" s="60"/>
    </row>
    <row r="113" spans="1:10">
      <c r="A113" s="60"/>
      <c r="B113" s="60"/>
      <c r="C113" s="60"/>
      <c r="D113" s="60"/>
      <c r="E113" s="60"/>
      <c r="F113" s="60"/>
      <c r="G113" s="60"/>
      <c r="H113" s="60"/>
      <c r="I113" s="60"/>
      <c r="J113" s="60"/>
    </row>
    <row r="114" spans="1:10">
      <c r="A114" s="60"/>
      <c r="B114" s="60"/>
      <c r="C114" s="60"/>
      <c r="D114" s="60"/>
      <c r="E114" s="60"/>
      <c r="F114" s="60"/>
      <c r="G114" s="60"/>
      <c r="H114" s="60"/>
      <c r="I114" s="60"/>
      <c r="J114" s="60"/>
    </row>
    <row r="115" spans="1:10">
      <c r="A115" s="60"/>
      <c r="B115" s="60"/>
      <c r="C115" s="60"/>
      <c r="D115" s="60"/>
      <c r="E115" s="60"/>
      <c r="F115" s="60"/>
      <c r="G115" s="60"/>
      <c r="H115" s="60"/>
      <c r="I115" s="60"/>
      <c r="J115" s="60"/>
    </row>
    <row r="116" spans="1:10">
      <c r="A116" s="60"/>
      <c r="B116" s="60"/>
      <c r="C116" s="60"/>
      <c r="D116" s="60"/>
      <c r="E116" s="60"/>
      <c r="F116" s="60"/>
      <c r="G116" s="60"/>
      <c r="H116" s="60"/>
      <c r="I116" s="60"/>
      <c r="J116" s="60"/>
    </row>
    <row r="117" spans="1:10">
      <c r="A117" s="60"/>
      <c r="B117" s="60"/>
      <c r="C117" s="60"/>
      <c r="D117" s="60"/>
      <c r="E117" s="60"/>
      <c r="F117" s="60"/>
      <c r="G117" s="60"/>
      <c r="H117" s="60"/>
      <c r="I117" s="60"/>
      <c r="J117" s="60"/>
    </row>
    <row r="118" spans="1:10">
      <c r="A118" s="60"/>
      <c r="B118" s="60"/>
      <c r="C118" s="60"/>
      <c r="D118" s="60"/>
      <c r="E118" s="60"/>
      <c r="F118" s="60"/>
      <c r="G118" s="60"/>
      <c r="H118" s="60"/>
      <c r="I118" s="60"/>
      <c r="J118" s="60"/>
    </row>
    <row r="119" spans="1:10">
      <c r="A119" s="60"/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1:10">
      <c r="A120" s="60"/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1:10">
      <c r="A121" s="60"/>
      <c r="B121" s="60"/>
      <c r="C121" s="60"/>
      <c r="D121" s="60"/>
      <c r="E121" s="60"/>
      <c r="F121" s="60"/>
      <c r="G121" s="60"/>
      <c r="H121" s="60"/>
      <c r="I121" s="60"/>
      <c r="J121" s="60"/>
    </row>
  </sheetData>
  <pageMargins left="0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додаток 1</vt:lpstr>
      <vt:lpstr>додаток 2</vt:lpstr>
      <vt:lpstr>додаток 3</vt:lpstr>
      <vt:lpstr>Лист1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DNA7 X86</cp:lastModifiedBy>
  <cp:lastPrinted>2017-01-17T13:09:56Z</cp:lastPrinted>
  <dcterms:created xsi:type="dcterms:W3CDTF">2012-01-01T19:26:23Z</dcterms:created>
  <dcterms:modified xsi:type="dcterms:W3CDTF">2017-01-17T13:10:09Z</dcterms:modified>
</cp:coreProperties>
</file>